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605" windowHeight="7575" tabRatio="863" firstSheet="1" activeTab="1"/>
  </bookViews>
  <sheets>
    <sheet name="Notas a los Edos Financieros" sheetId="1" r:id="rId1"/>
    <sheet name="Hoja1" sheetId="2" r:id="rId2"/>
    <sheet name="ESF" sheetId="3" r:id="rId3"/>
    <sheet name="Hoja2" sheetId="4" r:id="rId4"/>
    <sheet name="ESF (I)" sheetId="5" r:id="rId5"/>
    <sheet name="EA" sheetId="6" r:id="rId6"/>
    <sheet name="EA (I)" sheetId="7" r:id="rId7"/>
    <sheet name="VHP" sheetId="8" r:id="rId8"/>
    <sheet name="VHP (I)" sheetId="9" r:id="rId9"/>
    <sheet name="EFE" sheetId="10" r:id="rId10"/>
    <sheet name="EFE (I)" sheetId="11" r:id="rId11"/>
    <sheet name="Conciliacion_Ig" sheetId="12" r:id="rId12"/>
    <sheet name="Conciliacion_Eg" sheetId="13" r:id="rId13"/>
    <sheet name="Memoria" sheetId="14" r:id="rId14"/>
    <sheet name="Memoria (I)" sheetId="15" r:id="rId15"/>
  </sheets>
  <definedNames/>
  <calcPr fullCalcOnLoad="1"/>
</workbook>
</file>

<file path=xl/sharedStrings.xml><?xml version="1.0" encoding="utf-8"?>
<sst xmlns="http://schemas.openxmlformats.org/spreadsheetml/2006/main" count="897" uniqueCount="611">
  <si>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</si>
  <si>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</si>
  <si>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</si>
  <si>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</si>
  <si>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</si>
  <si>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</si>
  <si>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</si>
  <si>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</si>
  <si>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</si>
  <si>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</si>
  <si>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</si>
  <si>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</si>
  <si>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</si>
  <si>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</si>
  <si>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</si>
  <si>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</si>
  <si>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</si>
  <si>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</si>
  <si>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</si>
  <si>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</si>
  <si>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</si>
  <si>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</si>
  <si>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ESF-14</t>
  </si>
  <si>
    <t>OTROS PASIVOS CIRCULANTES</t>
  </si>
  <si>
    <t>INGRESOS</t>
  </si>
  <si>
    <t>OTROS INGRESOS</t>
  </si>
  <si>
    <t>GASTOS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</si>
  <si>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</si>
  <si>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</si>
  <si>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</si>
  <si>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</si>
  <si>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</si>
  <si>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</si>
  <si>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</si>
  <si>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</si>
  <si>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</si>
  <si>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</si>
  <si>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</si>
  <si>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Cta0113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</si>
  <si>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</si>
  <si>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</si>
  <si>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</si>
  <si>
    <t>A) Contables:</t>
  </si>
  <si>
    <t>Valores</t>
  </si>
  <si>
    <t>Los valores en custodia de instrumentos prestados a formadores de mercado e instrumentos de crédito recibidos en garantía de los formadores de mercado u otros.</t>
  </si>
  <si>
    <t>Emisión de obligaciones</t>
  </si>
  <si>
    <t>Por tipo de emisión de instrumento: monto, tasa y vencimiento.</t>
  </si>
  <si>
    <t>Avales y garantías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</si>
  <si>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</si>
  <si>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Juicios</t>
  </si>
  <si>
    <t>Como ejemplos de juicios se tienen de forma enunciativa y no limitativa: civiles, penales, fiscales, agrarios, administrativos, ambientales, laborales, mercantiles y procedimientos arbitrales.</t>
  </si>
  <si>
    <t>Contratos para Inversión Mediante Proyectos para Prestación de Servicios (PPS) y similares</t>
  </si>
  <si>
    <t>Los contratos firmados de construcciones por tipo de contrato.</t>
  </si>
  <si>
    <t>Bienes concesionados o en comodato</t>
  </si>
  <si>
    <t>Se informará, de manera agrupada, en las notas a los Estados Financieros las cuentas de orden contables y cuentas de orden presupuestario.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</si>
  <si>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</si>
  <si>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</si>
  <si>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</si>
  <si>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</si>
  <si>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</si>
  <si>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</si>
  <si>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</si>
  <si>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</si>
  <si>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</si>
  <si>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</si>
  <si>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</si>
  <si>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</si>
  <si>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</si>
  <si>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</si>
  <si>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</si>
  <si>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</si>
  <si>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</si>
  <si>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</si>
  <si>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</si>
  <si>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</si>
  <si>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</si>
  <si>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</si>
  <si>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</si>
  <si>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</si>
  <si>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</si>
  <si>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</si>
  <si>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</si>
  <si>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</si>
  <si>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</si>
  <si>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</si>
  <si>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</si>
  <si>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</si>
  <si>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</si>
  <si>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</si>
  <si>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</si>
  <si>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</si>
  <si>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</si>
  <si>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</si>
  <si>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</si>
  <si>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</si>
  <si>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2014: </t>
    </r>
    <r>
      <rPr>
        <sz val="8"/>
        <color indexed="8"/>
        <rFont val="Arial"/>
        <family val="2"/>
      </rPr>
      <t>Saldo final al 31 de diciembre de 2014.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</si>
  <si>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</si>
  <si>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</si>
  <si>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</si>
  <si>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</si>
  <si>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</si>
  <si>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</si>
  <si>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</si>
  <si>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</si>
  <si>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</si>
  <si>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</si>
  <si>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FLUJO:  </t>
    </r>
    <r>
      <rPr>
        <sz val="8"/>
        <color indexed="8"/>
        <rFont val="Arial"/>
        <family val="2"/>
      </rPr>
      <t>Diferencia entre el saldo final y el inicial presentados.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</si>
  <si>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</si>
  <si>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</si>
  <si>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</si>
  <si>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</si>
  <si>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</si>
  <si>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</si>
  <si>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</si>
  <si>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</si>
  <si>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</si>
  <si>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</si>
  <si>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</si>
  <si>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</si>
  <si>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</si>
  <si>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</si>
  <si>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</si>
  <si>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t>EA-01</t>
  </si>
  <si>
    <t>EA-02</t>
  </si>
  <si>
    <t>EA-03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</si>
  <si>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</si>
  <si>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</si>
  <si>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Otros gastos</t>
  </si>
  <si>
    <t>Aumento por insuficiencia de provisiones</t>
  </si>
  <si>
    <t>Aumento por insuficiencia de estimaciones por pérdida o deterioro u obsolescencia</t>
  </si>
  <si>
    <t>Disminución de inventarios</t>
  </si>
  <si>
    <t>Provisiones</t>
  </si>
  <si>
    <t>Disminución de Bienes por pérdida, obsolescencia y deterioro</t>
  </si>
  <si>
    <t>Estimaciones, depreciaciones, deterioros, obsolescencia y amortizaciones</t>
  </si>
  <si>
    <t>4. Ingresos Contables (4 = 1 + 2 - 3)</t>
  </si>
  <si>
    <t>Otros ingresos presupuestarios no contables</t>
  </si>
  <si>
    <t>Ingresos derivados de financiamientos</t>
  </si>
  <si>
    <t>Aprovechamientos capital</t>
  </si>
  <si>
    <t>Productos de capital</t>
  </si>
  <si>
    <t>3. Menos ingresos presupuestarios no contables</t>
  </si>
  <si>
    <t>Otros ingresos contables no presupuestarios</t>
  </si>
  <si>
    <t>Otros ingresos y beneficios varios</t>
  </si>
  <si>
    <t>Disminución del exceso de provisiones</t>
  </si>
  <si>
    <t>Disminución del exceso de estimaciones por pérdida o deterioro u obsolescencia</t>
  </si>
  <si>
    <t>Incremento por variación de inventarios</t>
  </si>
  <si>
    <t>2. Más ingresos contables no presupuestarios</t>
  </si>
  <si>
    <t>1. Ingresos Presupuestarios</t>
  </si>
  <si>
    <t>4. Total de Gasto Contable (4 = 1 - 2 + 3)</t>
  </si>
  <si>
    <t>Otros gastos contables no presupuestales</t>
  </si>
  <si>
    <t>3. Más gastos contables no presupuestales</t>
  </si>
  <si>
    <t>Otros egresos presupuestales no contables</t>
  </si>
  <si>
    <t>Adeudos de ejercicios fiscales anteriores (ADEFAS)</t>
  </si>
  <si>
    <t>Amortización de la deuda pública</t>
  </si>
  <si>
    <t>Provisiones para contingencias y otras erogaciones especiales</t>
  </si>
  <si>
    <t>Inversiones en fideicomisos, mandatos y otros análogos</t>
  </si>
  <si>
    <t>Compra de títulos y valores</t>
  </si>
  <si>
    <t>Acciones y participaciones de capital</t>
  </si>
  <si>
    <t>Obra pública en bienes propios</t>
  </si>
  <si>
    <t>Activos intangibles</t>
  </si>
  <si>
    <t>Bienes inmuebles</t>
  </si>
  <si>
    <t>Activos biológicos</t>
  </si>
  <si>
    <t>Maquinaria, otros equipos y herramientas</t>
  </si>
  <si>
    <t>Equipo de defensa y seguridad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</si>
  <si>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</si>
  <si>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</si>
  <si>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</si>
  <si>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</si>
  <si>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>2. Menos egresos presupuestarios no contables</t>
  </si>
  <si>
    <t>1. Total de egresos (presupuestarios)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</si>
  <si>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</si>
  <si>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</si>
  <si>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</si>
  <si>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</si>
  <si>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</si>
  <si>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</si>
  <si>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</si>
  <si>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</si>
  <si>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</si>
  <si>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</si>
  <si>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</si>
  <si>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</si>
  <si>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</si>
  <si>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</si>
  <si>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</si>
  <si>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</si>
  <si>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</si>
  <si>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</si>
  <si>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</si>
  <si>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</si>
  <si>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</si>
  <si>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</si>
  <si>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</si>
  <si>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</si>
  <si>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</si>
  <si>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</si>
  <si>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</si>
  <si>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</si>
  <si>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</si>
  <si>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</si>
  <si>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</si>
  <si>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</si>
  <si>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</si>
  <si>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</si>
  <si>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</si>
  <si>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</si>
  <si>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</si>
  <si>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</si>
  <si>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</si>
  <si>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</si>
  <si>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</si>
  <si>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2015: </t>
    </r>
    <r>
      <rPr>
        <sz val="8"/>
        <color indexed="8"/>
        <rFont val="Arial"/>
        <family val="2"/>
      </rPr>
      <t>Saldo final al 31 de diciembre de 2015.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</si>
  <si>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</si>
  <si>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</si>
  <si>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</si>
  <si>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</si>
  <si>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</si>
  <si>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</si>
  <si>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</si>
  <si>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</si>
  <si>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</si>
  <si>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</si>
  <si>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</si>
  <si>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</si>
  <si>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</si>
  <si>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</si>
  <si>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</si>
  <si>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</si>
  <si>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</si>
  <si>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EA-01 INGRESOS</t>
  </si>
  <si>
    <t>Nombre de la Cuenta</t>
  </si>
  <si>
    <t>Monto</t>
  </si>
  <si>
    <t>EA-02 OTROS INGRESOS</t>
  </si>
  <si>
    <t>Tipo</t>
  </si>
  <si>
    <t>Cuenta</t>
  </si>
  <si>
    <t>Naturaleza</t>
  </si>
  <si>
    <t>EA-03 GASTOS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</si>
  <si>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</si>
  <si>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</si>
  <si>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</si>
  <si>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</si>
  <si>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FLUJO: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</si>
  <si>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</si>
  <si>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</si>
  <si>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</si>
  <si>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</si>
  <si>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</si>
  <si>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</si>
  <si>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</si>
  <si>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</si>
  <si>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</si>
  <si>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</si>
  <si>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</si>
  <si>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</si>
  <si>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</si>
  <si>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</si>
  <si>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</si>
  <si>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</si>
  <si>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</si>
  <si>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</si>
  <si>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</si>
  <si>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</si>
  <si>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</si>
  <si>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</si>
  <si>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</si>
  <si>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</si>
  <si>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</si>
  <si>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</si>
  <si>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</si>
  <si>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</si>
  <si>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</si>
  <si>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</si>
  <si>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</si>
  <si>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</si>
  <si>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</si>
  <si>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</si>
  <si>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</si>
  <si>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INVENTARIO Y ALMACENES</t>
  </si>
  <si>
    <t>BIENES DISPONIBLES PARA SU TRANSFORMACIÓN ESTIMACIONES Y DETERIOROS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</si>
  <si>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</si>
  <si>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</si>
  <si>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</si>
  <si>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</si>
  <si>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</si>
  <si>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</si>
  <si>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</si>
  <si>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</si>
  <si>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</si>
  <si>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</si>
  <si>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</si>
  <si>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</si>
  <si>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</si>
  <si>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</si>
  <si>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</si>
  <si>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</si>
  <si>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</si>
  <si>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</si>
  <si>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</si>
  <si>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</si>
  <si>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</si>
  <si>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</si>
  <si>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</si>
  <si>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</si>
  <si>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</si>
  <si>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</si>
  <si>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</si>
  <si>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</si>
  <si>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</si>
  <si>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</si>
  <si>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INVENTARIO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</si>
  <si>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</si>
  <si>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</si>
  <si>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</si>
  <si>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</si>
  <si>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</si>
  <si>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</si>
  <si>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</si>
  <si>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</si>
  <si>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</si>
  <si>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</si>
  <si>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</si>
  <si>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</si>
  <si>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</si>
  <si>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</si>
  <si>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</si>
  <si>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</si>
  <si>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</si>
  <si>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</si>
  <si>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</si>
  <si>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</si>
  <si>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</si>
  <si>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</si>
  <si>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</si>
  <si>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</si>
  <si>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</si>
  <si>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</si>
  <si>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</si>
  <si>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</si>
  <si>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</si>
  <si>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</si>
  <si>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</si>
  <si>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</si>
  <si>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</si>
  <si>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</si>
  <si>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</si>
  <si>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</si>
  <si>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</si>
  <si>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</si>
  <si>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</si>
  <si>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</si>
  <si>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</si>
  <si>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</si>
  <si>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</si>
  <si>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</si>
  <si>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</si>
  <si>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</si>
  <si>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</si>
  <si>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</si>
  <si>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</si>
  <si>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</si>
  <si>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</si>
  <si>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</si>
  <si>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</si>
  <si>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</si>
  <si>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</si>
  <si>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</si>
  <si>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</si>
  <si>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</si>
  <si>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</si>
  <si>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</si>
  <si>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</si>
  <si>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</si>
  <si>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</si>
  <si>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</si>
  <si>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</si>
  <si>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</si>
  <si>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</si>
  <si>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</si>
  <si>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</si>
  <si>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</si>
  <si>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</si>
  <si>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</si>
  <si>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</si>
  <si>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</si>
  <si>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</si>
  <si>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para el Seguro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</si>
  <si>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</si>
  <si>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</si>
  <si>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</si>
  <si>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</si>
  <si>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</si>
  <si>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</si>
  <si>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</si>
  <si>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</si>
  <si>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</si>
  <si>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Accesorios de Derechos</t>
  </si>
  <si>
    <t>Otros Derechos</t>
  </si>
  <si>
    <t>Productos de Tipo Corriente</t>
  </si>
  <si>
    <t>Productos Derivados del Uso y Aprovechamiento de Bienes no Sujetos a Régimen de Dominio Público</t>
  </si>
  <si>
    <t>Enajenación de Bienes Muebles no Sujetos a ser Inventariados</t>
  </si>
  <si>
    <t>Accesorios de Productos</t>
  </si>
  <si>
    <t>Otros Productos que Generan Ingresos Corrientes</t>
  </si>
  <si>
    <t>Aprovechamientos de Tipo Corriente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</si>
  <si>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</si>
  <si>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</si>
  <si>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</si>
  <si>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</si>
  <si>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</si>
  <si>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por Participaciones Derivadas de la Aplicación de Leyes</t>
  </si>
  <si>
    <t>Aprovechamientos por Aportaciones y Cooperaciones</t>
  </si>
  <si>
    <t>Accesorios de Aprovechamientos</t>
  </si>
  <si>
    <t>Otros Aprovechamientos</t>
  </si>
  <si>
    <t>Ingresos por Venta de Bienes y Servicios</t>
  </si>
  <si>
    <t>Ingresos por Venta de Mercancías</t>
  </si>
  <si>
    <t>Ingresos por Venta de Bienes y Servicios Producidos en Establecimientos del Gobierno</t>
  </si>
  <si>
    <t>Ingresos por Venta de Bienes y Servicios de Organismos Descentralizados</t>
  </si>
  <si>
    <t>Ingresos de Operación de Entidades Paraestatales Empresariales y no Financieras</t>
  </si>
  <si>
    <t>Ingresos no Comprendidos en las Fracciones de la Ley de Ingresos Causados en Ejercicios Fiscales Anteriores Pendientes de Liquidación o Pago</t>
  </si>
  <si>
    <t>Impuestos no Comprendidos en las Fracciones de la Ley de Ingresos Causados en Ejercicios Fiscales Anteriores Pendientes de Liquidación o Pago</t>
  </si>
  <si>
    <t>Contribuciones de Mejoras, Derechos, Productos y Aprovechamientos no Comprendidos en las Fracciones de la Ley de Ingresos Causados en Ejercicios Fiscales Anteriores Pendientes de Liquidación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</si>
  <si>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</si>
  <si>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</si>
  <si>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</si>
  <si>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</si>
  <si>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</si>
  <si>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</si>
  <si>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</si>
  <si>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Transferencias del Sector Público</t>
  </si>
  <si>
    <t>Subsidios y Subvenciones</t>
  </si>
  <si>
    <t>Ayudas Sociales</t>
  </si>
  <si>
    <t>Pensiones y Jubilaciones</t>
  </si>
  <si>
    <t>Transferencias del Exterior</t>
  </si>
  <si>
    <t>OTROS INGRESOS Y BENEFICIOS</t>
  </si>
  <si>
    <t>Ingresos Financieros</t>
  </si>
  <si>
    <t>Intereses Ganados de Valores, Créditos, Bonos y Otros.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</si>
  <si>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</si>
  <si>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</si>
  <si>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</si>
  <si>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</si>
  <si>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</si>
  <si>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</si>
  <si>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</si>
  <si>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</si>
  <si>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</si>
  <si>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Disminución del Exceso en Provisiones</t>
  </si>
  <si>
    <t>Otros Ingresos y Beneficios Varios</t>
  </si>
  <si>
    <t>Otros Ingresos de Ejercicios Anteriores</t>
  </si>
  <si>
    <t>Bonificaciones y Descuentos Obtenidos</t>
  </si>
  <si>
    <t>Diferencias por Tipo de Cambio a Favor en Efectivo y Equivalentes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</si>
  <si>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</si>
  <si>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</si>
  <si>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</si>
  <si>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</si>
  <si>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</si>
  <si>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</si>
  <si>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</si>
  <si>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</si>
  <si>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</si>
  <si>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</si>
  <si>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</si>
  <si>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</si>
  <si>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</si>
  <si>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</si>
  <si>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</si>
  <si>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</si>
  <si>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</si>
  <si>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</si>
  <si>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</si>
  <si>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</si>
  <si>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</si>
  <si>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</si>
  <si>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</si>
  <si>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</si>
  <si>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</si>
  <si>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</si>
  <si>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</si>
  <si>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</si>
  <si>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</si>
  <si>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</si>
  <si>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</si>
  <si>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</si>
  <si>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</si>
  <si>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</si>
  <si>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</si>
  <si>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</si>
  <si>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</si>
  <si>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</si>
  <si>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</si>
  <si>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</si>
  <si>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</si>
  <si>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</si>
  <si>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</si>
  <si>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</si>
  <si>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</si>
  <si>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</si>
  <si>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</si>
  <si>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</si>
  <si>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</si>
  <si>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</si>
  <si>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</si>
  <si>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</si>
  <si>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</si>
  <si>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</si>
  <si>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</si>
  <si>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</si>
  <si>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</si>
  <si>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</si>
  <si>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</si>
  <si>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</si>
  <si>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</si>
  <si>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</si>
  <si>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</si>
  <si>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</si>
  <si>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</si>
  <si>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</si>
  <si>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</si>
  <si>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</si>
  <si>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</si>
  <si>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</si>
  <si>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</si>
  <si>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</si>
  <si>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</si>
  <si>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</si>
  <si>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</si>
  <si>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</si>
  <si>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</si>
  <si>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</si>
  <si>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</si>
  <si>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</si>
  <si>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</si>
  <si>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</si>
  <si>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</si>
  <si>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</si>
  <si>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</si>
  <si>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</si>
  <si>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</si>
  <si>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</si>
  <si>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</si>
  <si>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</si>
  <si>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</si>
  <si>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</si>
  <si>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</si>
  <si>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</si>
  <si>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</si>
  <si>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</si>
  <si>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</si>
  <si>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</si>
  <si>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</si>
  <si>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</si>
  <si>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</si>
  <si>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</si>
  <si>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</si>
  <si>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</si>
  <si>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</si>
  <si>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</si>
  <si>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</si>
  <si>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</si>
  <si>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</si>
  <si>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</si>
  <si>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</si>
  <si>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</si>
  <si>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</si>
  <si>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</si>
  <si>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</si>
  <si>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</si>
  <si>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</si>
  <si>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</si>
  <si>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</si>
  <si>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</si>
  <si>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</si>
  <si>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</si>
  <si>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</si>
  <si>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</si>
  <si>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</si>
  <si>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</si>
  <si>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</si>
  <si>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</si>
  <si>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</si>
  <si>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</si>
  <si>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</si>
  <si>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</si>
  <si>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</si>
  <si>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</si>
  <si>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</si>
  <si>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</si>
  <si>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</si>
  <si>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</si>
  <si>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</si>
  <si>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</si>
  <si>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</si>
  <si>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</si>
  <si>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</si>
  <si>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</si>
  <si>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</si>
  <si>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</si>
  <si>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</si>
  <si>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MUNICIPIO ROMITA, GTO.</t>
  </si>
  <si>
    <t>Correspondiente del 1 de Enero al AL 30 DE SEPTIEMBRE DEL 2018</t>
  </si>
  <si>
    <t>“Bajo protesta de decir verdad declaramos que los Estados Financieros y sus notas, son razonablemente correctos y son responsabilidad del emisor”.</t>
  </si>
  <si>
    <t>__________________________________________                                              _________________________________________</t>
  </si>
  <si>
    <t xml:space="preserve"> _____________________________________________________</t>
  </si>
  <si>
    <t xml:space="preserve">                         ______________________________________</t>
  </si>
  <si>
    <t>_____________________________________________</t>
  </si>
  <si>
    <t>______________________________________</t>
  </si>
  <si>
    <t>_____________________________________</t>
  </si>
  <si>
    <t>___________________________________________</t>
  </si>
  <si>
    <t>_________________________________________________</t>
  </si>
  <si>
    <t>_________________________________</t>
  </si>
  <si>
    <t>__________________________________</t>
  </si>
  <si>
    <t>________________________________________________</t>
  </si>
  <si>
    <t>_______________________________________</t>
  </si>
  <si>
    <t>Correspondiente del 01 DE ENEO AL 30 DE SEPTIEMBRE DEL 2018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</si>
</sst>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8"/>
      <name val="Garamond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57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8"/>
      <name val="Arial"/>
      <family val="2"/>
    </font>
    <font>
      <b/>
      <sz val="11"/>
      <color indexed="8"/>
      <name val="Arial"/>
      <family val="0"/>
    </font>
    <font>
      <sz val="11"/>
      <color indexed="8"/>
      <name val="Arial"/>
      <family val="0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theme="1"/>
      <name val="Garamond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b/>
      <sz val="8"/>
      <color rgb="FF000000"/>
      <name val="Arial"/>
      <family val="2"/>
    </font>
    <font>
      <b/>
      <sz val="8"/>
      <color rgb="FF2B956F"/>
      <name val="Arial"/>
      <family val="2"/>
    </font>
    <font>
      <sz val="8"/>
      <color rgb="FF000000"/>
      <name val="Arial"/>
      <family val="2"/>
    </font>
    <font>
      <b/>
      <sz val="8"/>
      <color rgb="FFFFFFFF"/>
      <name val="Arial"/>
      <family val="2"/>
    </font>
    <font>
      <u val="single"/>
      <sz val="8"/>
      <color theme="10"/>
      <name val="Arial"/>
      <family val="2"/>
    </font>
    <font>
      <u val="single"/>
      <sz val="8"/>
      <color rgb="FF00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DE7E7"/>
        <bgColor indexed="64"/>
      </patternFill>
    </fill>
    <fill>
      <patternFill patternType="solid">
        <fgColor rgb="FF47130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>
        <color indexed="63"/>
      </right>
      <top style="medium"/>
      <bottom>
        <color indexed="63"/>
      </bottom>
    </border>
    <border>
      <left/>
      <right/>
      <top/>
      <bottom style="thin">
        <color rgb="FF000000"/>
      </bottom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2" fillId="21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44" fillId="0" borderId="8" applyNumberFormat="0" applyFill="0" applyAlignment="0" applyProtection="0"/>
    <xf numFmtId="0" fontId="57" fillId="0" borderId="9" applyNumberFormat="0" applyFill="0" applyAlignment="0" applyProtection="0"/>
  </cellStyleXfs>
  <cellXfs count="183">
    <xf numFmtId="0" fontId="0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60" fillId="0" borderId="0" xfId="0" applyFont="1" applyFill="1" applyAlignment="1">
      <alignment/>
    </xf>
    <xf numFmtId="0" fontId="60" fillId="0" borderId="0" xfId="0" applyFont="1" applyBorder="1" applyAlignment="1">
      <alignment/>
    </xf>
    <xf numFmtId="0" fontId="58" fillId="0" borderId="0" xfId="0" applyFont="1" applyAlignment="1">
      <alignment vertical="center"/>
    </xf>
    <xf numFmtId="0" fontId="58" fillId="0" borderId="0" xfId="0" applyFont="1" applyFill="1" applyBorder="1" applyAlignment="1">
      <alignment horizontal="left" vertical="center" wrapText="1"/>
    </xf>
    <xf numFmtId="0" fontId="58" fillId="0" borderId="0" xfId="0" applyFont="1" applyBorder="1" applyAlignment="1">
      <alignment/>
    </xf>
    <xf numFmtId="0" fontId="60" fillId="0" borderId="0" xfId="0" applyFont="1" applyFill="1" applyBorder="1" applyAlignment="1">
      <alignment/>
    </xf>
    <xf numFmtId="0" fontId="3" fillId="0" borderId="0" xfId="56" applyFont="1" applyFill="1" applyBorder="1">
      <alignment/>
      <protection/>
    </xf>
    <xf numFmtId="0" fontId="4" fillId="0" borderId="0" xfId="56" applyFont="1" applyFill="1" applyBorder="1">
      <alignment/>
      <protection/>
    </xf>
    <xf numFmtId="0" fontId="4" fillId="0" borderId="0" xfId="56" applyFont="1" applyFill="1" applyBorder="1" applyAlignment="1">
      <alignment horizontal="left" wrapText="1"/>
      <protection/>
    </xf>
    <xf numFmtId="0" fontId="4" fillId="0" borderId="0" xfId="56" applyFont="1" applyFill="1" applyBorder="1" applyAlignment="1">
      <alignment horizontal="left"/>
      <protection/>
    </xf>
    <xf numFmtId="0" fontId="3" fillId="0" borderId="0" xfId="56" applyFont="1" applyFill="1" applyBorder="1" applyAlignment="1">
      <alignment horizontal="left" wrapText="1"/>
      <protection/>
    </xf>
    <xf numFmtId="0" fontId="4" fillId="0" borderId="0" xfId="56" applyFont="1" applyFill="1">
      <alignment/>
      <protection/>
    </xf>
    <xf numFmtId="0" fontId="58" fillId="0" borderId="10" xfId="56" applyFont="1" applyFill="1" applyBorder="1" applyAlignment="1">
      <alignment horizontal="center" vertical="center" wrapText="1"/>
      <protection/>
    </xf>
    <xf numFmtId="0" fontId="58" fillId="0" borderId="11" xfId="56" applyFont="1" applyFill="1" applyBorder="1" applyAlignment="1">
      <alignment horizontal="center" vertical="center" wrapText="1"/>
      <protection/>
    </xf>
    <xf numFmtId="0" fontId="60" fillId="0" borderId="12" xfId="60" applyFont="1" applyFill="1" applyBorder="1" quotePrefix="1">
      <alignment/>
      <protection/>
    </xf>
    <xf numFmtId="0" fontId="60" fillId="0" borderId="12" xfId="60" applyFont="1" applyFill="1" applyBorder="1">
      <alignment/>
      <protection/>
    </xf>
    <xf numFmtId="0" fontId="58" fillId="0" borderId="13" xfId="56" applyFont="1" applyFill="1" applyBorder="1" applyAlignment="1">
      <alignment horizontal="center" vertical="center" wrapText="1"/>
      <protection/>
    </xf>
    <xf numFmtId="0" fontId="60" fillId="0" borderId="14" xfId="60" applyFont="1" applyFill="1" applyBorder="1">
      <alignment/>
      <protection/>
    </xf>
    <xf numFmtId="0" fontId="58" fillId="0" borderId="15" xfId="56" applyFont="1" applyFill="1" applyBorder="1" applyAlignment="1">
      <alignment horizontal="center" vertical="center" wrapText="1"/>
      <protection/>
    </xf>
    <xf numFmtId="0" fontId="60" fillId="0" borderId="11" xfId="60" applyFont="1" applyFill="1" applyBorder="1">
      <alignment/>
      <protection/>
    </xf>
    <xf numFmtId="0" fontId="58" fillId="0" borderId="16" xfId="56" applyFont="1" applyFill="1" applyBorder="1" applyAlignment="1">
      <alignment horizontal="left" vertical="center" wrapText="1"/>
      <protection/>
    </xf>
    <xf numFmtId="4" fontId="58" fillId="0" borderId="16" xfId="56" applyNumberFormat="1" applyFont="1" applyFill="1" applyBorder="1" applyAlignment="1">
      <alignment horizontal="right" wrapText="1"/>
      <protection/>
    </xf>
    <xf numFmtId="0" fontId="58" fillId="0" borderId="0" xfId="56" applyFont="1" applyFill="1" applyBorder="1" applyAlignment="1">
      <alignment horizontal="left" vertical="center" wrapText="1"/>
      <protection/>
    </xf>
    <xf numFmtId="4" fontId="58" fillId="0" borderId="0" xfId="56" applyNumberFormat="1" applyFont="1" applyFill="1" applyBorder="1" applyAlignment="1">
      <alignment horizontal="right" wrapText="1"/>
      <protection/>
    </xf>
    <xf numFmtId="0" fontId="4" fillId="0" borderId="0" xfId="56" applyFont="1" applyFill="1" applyBorder="1" applyAlignment="1">
      <alignment horizontal="left" vertical="top" wrapText="1"/>
      <protection/>
    </xf>
    <xf numFmtId="0" fontId="4" fillId="0" borderId="0" xfId="56" applyFont="1" applyFill="1" applyBorder="1" applyAlignment="1">
      <alignment horizontal="left" vertical="top"/>
      <protection/>
    </xf>
    <xf numFmtId="0" fontId="4" fillId="0" borderId="0" xfId="56" applyFont="1" applyFill="1" applyBorder="1" applyAlignment="1">
      <alignment wrapText="1"/>
      <protection/>
    </xf>
    <xf numFmtId="0" fontId="58" fillId="0" borderId="0" xfId="0" applyFont="1" applyFill="1" applyBorder="1" applyAlignment="1">
      <alignment horizontal="left" wrapText="1"/>
    </xf>
    <xf numFmtId="0" fontId="60" fillId="0" borderId="0" xfId="0" applyFont="1" applyAlignment="1">
      <alignment/>
    </xf>
    <xf numFmtId="0" fontId="60" fillId="0" borderId="0" xfId="0" applyFont="1" applyAlignment="1">
      <alignment/>
    </xf>
    <xf numFmtId="0" fontId="60" fillId="0" borderId="0" xfId="0" applyFont="1" applyAlignment="1">
      <alignment/>
    </xf>
    <xf numFmtId="0" fontId="3" fillId="0" borderId="0" xfId="56" applyFont="1" applyBorder="1" applyAlignment="1">
      <alignment vertical="top"/>
      <protection/>
    </xf>
    <xf numFmtId="0" fontId="4" fillId="0" borderId="0" xfId="56" applyFont="1" applyFill="1" applyBorder="1" applyAlignment="1">
      <alignment horizontal="left" indent="1"/>
      <protection/>
    </xf>
    <xf numFmtId="0" fontId="4" fillId="0" borderId="0" xfId="0" applyFont="1" applyAlignment="1" applyProtection="1">
      <alignment/>
      <protection locked="0"/>
    </xf>
    <xf numFmtId="0" fontId="3" fillId="0" borderId="17" xfId="0" applyFont="1" applyFill="1" applyBorder="1" applyAlignment="1" applyProtection="1">
      <alignment horizontal="center"/>
      <protection locked="0"/>
    </xf>
    <xf numFmtId="0" fontId="4" fillId="0" borderId="18" xfId="0" applyFont="1" applyFill="1" applyBorder="1" applyAlignment="1" applyProtection="1">
      <alignment/>
      <protection locked="0"/>
    </xf>
    <xf numFmtId="0" fontId="3" fillId="0" borderId="19" xfId="0" applyFont="1" applyFill="1" applyBorder="1" applyAlignment="1" applyProtection="1">
      <alignment horizontal="center"/>
      <protection locked="0"/>
    </xf>
    <xf numFmtId="0" fontId="3" fillId="0" borderId="20" xfId="0" applyFont="1" applyFill="1" applyBorder="1" applyAlignment="1" applyProtection="1">
      <alignment horizontal="center"/>
      <protection locked="0"/>
    </xf>
    <xf numFmtId="0" fontId="3" fillId="0" borderId="20" xfId="0" applyFont="1" applyFill="1" applyBorder="1" applyAlignment="1" applyProtection="1">
      <alignment horizontal="left" indent="1"/>
      <protection locked="0"/>
    </xf>
    <xf numFmtId="0" fontId="4" fillId="0" borderId="20" xfId="0" applyFont="1" applyFill="1" applyBorder="1" applyAlignment="1" applyProtection="1">
      <alignment/>
      <protection locked="0"/>
    </xf>
    <xf numFmtId="0" fontId="3" fillId="0" borderId="21" xfId="0" applyFont="1" applyFill="1" applyBorder="1" applyAlignment="1" applyProtection="1">
      <alignment horizontal="center"/>
      <protection locked="0"/>
    </xf>
    <xf numFmtId="0" fontId="4" fillId="0" borderId="22" xfId="0" applyFont="1" applyBorder="1" applyAlignment="1" applyProtection="1">
      <alignment/>
      <protection locked="0"/>
    </xf>
    <xf numFmtId="0" fontId="2" fillId="0" borderId="0" xfId="0" applyFont="1" applyBorder="1" applyAlignment="1">
      <alignment horizontal="left" vertical="top" indent="1"/>
    </xf>
    <xf numFmtId="0" fontId="61" fillId="33" borderId="12" xfId="56" applyFont="1" applyFill="1" applyBorder="1" applyAlignment="1">
      <alignment horizontal="center" vertical="center" wrapText="1"/>
      <protection/>
    </xf>
    <xf numFmtId="0" fontId="61" fillId="33" borderId="12" xfId="0" applyFont="1" applyFill="1" applyBorder="1" applyAlignment="1">
      <alignment horizontal="center" vertical="center"/>
    </xf>
    <xf numFmtId="0" fontId="61" fillId="33" borderId="11" xfId="56" applyFont="1" applyFill="1" applyBorder="1" applyAlignment="1">
      <alignment horizontal="center" vertical="center" wrapText="1"/>
      <protection/>
    </xf>
    <xf numFmtId="0" fontId="61" fillId="33" borderId="0" xfId="56" applyFont="1" applyFill="1" applyBorder="1" applyAlignment="1">
      <alignment horizontal="center" vertical="center" wrapText="1"/>
      <protection/>
    </xf>
    <xf numFmtId="0" fontId="3" fillId="34" borderId="23" xfId="0" applyFont="1" applyFill="1" applyBorder="1" applyAlignment="1" applyProtection="1">
      <alignment horizontal="center" vertical="center" wrapText="1"/>
      <protection locked="0"/>
    </xf>
    <xf numFmtId="0" fontId="3" fillId="34" borderId="24" xfId="0" applyFont="1" applyFill="1" applyBorder="1" applyAlignment="1" applyProtection="1">
      <alignment horizontal="center" vertical="center"/>
      <protection locked="0"/>
    </xf>
    <xf numFmtId="0" fontId="3" fillId="35" borderId="0" xfId="56" applyFont="1" applyFill="1" applyBorder="1" applyAlignment="1">
      <alignment horizontal="center" vertical="center" wrapText="1"/>
      <protection/>
    </xf>
    <xf numFmtId="0" fontId="2" fillId="0" borderId="0" xfId="56" applyFont="1" applyBorder="1" applyAlignment="1">
      <alignment horizontal="left" vertical="top" wrapText="1" indent="1"/>
      <protection/>
    </xf>
    <xf numFmtId="0" fontId="2" fillId="0" borderId="0" xfId="56" applyFont="1" applyFill="1" applyBorder="1" applyAlignment="1">
      <alignment horizontal="left" vertical="top" wrapText="1" indent="1"/>
      <protection/>
    </xf>
    <xf numFmtId="0" fontId="58" fillId="35" borderId="0" xfId="0" applyFont="1" applyFill="1" applyBorder="1" applyAlignment="1">
      <alignment horizontal="center" vertical="center"/>
    </xf>
    <xf numFmtId="0" fontId="2" fillId="0" borderId="0" xfId="56" applyFont="1" applyBorder="1" applyAlignment="1">
      <alignment horizontal="left" vertical="top" indent="1"/>
      <protection/>
    </xf>
    <xf numFmtId="0" fontId="2" fillId="0" borderId="0" xfId="56" applyFont="1" applyFill="1" applyBorder="1" applyAlignment="1">
      <alignment horizontal="left" vertical="top" indent="1"/>
      <protection/>
    </xf>
    <xf numFmtId="0" fontId="4" fillId="0" borderId="0" xfId="56" applyFont="1" applyBorder="1" applyAlignment="1">
      <alignment horizontal="left" vertical="top" indent="1"/>
      <protection/>
    </xf>
    <xf numFmtId="0" fontId="2" fillId="0" borderId="0" xfId="0" applyFont="1" applyFill="1" applyBorder="1" applyAlignment="1">
      <alignment horizontal="left" vertical="top" indent="1"/>
    </xf>
    <xf numFmtId="0" fontId="60" fillId="0" borderId="0" xfId="0" applyFont="1" applyBorder="1" applyAlignment="1">
      <alignment horizontal="justify" vertical="center"/>
    </xf>
    <xf numFmtId="0" fontId="7" fillId="0" borderId="0" xfId="0" applyFont="1" applyFill="1" applyBorder="1" applyAlignment="1">
      <alignment horizontal="left" vertical="top" indent="1"/>
    </xf>
    <xf numFmtId="0" fontId="7" fillId="0" borderId="0" xfId="56" applyFont="1" applyBorder="1" applyAlignment="1">
      <alignment horizontal="left" vertical="top" indent="1"/>
      <protection/>
    </xf>
    <xf numFmtId="0" fontId="58" fillId="0" borderId="0" xfId="0" applyFont="1" applyFill="1" applyBorder="1" applyAlignment="1">
      <alignment horizontal="center" vertical="top"/>
    </xf>
    <xf numFmtId="0" fontId="60" fillId="0" borderId="0" xfId="0" applyFont="1" applyFill="1" applyBorder="1" applyAlignment="1">
      <alignment vertical="top"/>
    </xf>
    <xf numFmtId="0" fontId="60" fillId="0" borderId="0" xfId="0" applyFont="1" applyAlignment="1">
      <alignment vertical="top"/>
    </xf>
    <xf numFmtId="0" fontId="60" fillId="0" borderId="0" xfId="56" applyFont="1" applyFill="1" applyBorder="1" applyAlignment="1">
      <alignment horizontal="left" vertical="top" indent="1"/>
      <protection/>
    </xf>
    <xf numFmtId="0" fontId="60" fillId="0" borderId="0" xfId="0" applyFont="1" applyBorder="1" applyAlignment="1">
      <alignment/>
    </xf>
    <xf numFmtId="0" fontId="7" fillId="0" borderId="0" xfId="56" applyFont="1" applyBorder="1" applyAlignment="1">
      <alignment horizontal="left" vertical="top" wrapText="1" indent="1"/>
      <protection/>
    </xf>
    <xf numFmtId="0" fontId="62" fillId="36" borderId="0" xfId="58" applyFont="1" applyFill="1" applyAlignment="1">
      <alignment horizontal="right" vertical="center"/>
      <protection/>
    </xf>
    <xf numFmtId="0" fontId="63" fillId="36" borderId="0" xfId="58" applyFont="1" applyFill="1" applyAlignment="1">
      <alignment horizontal="left" vertical="center"/>
      <protection/>
    </xf>
    <xf numFmtId="0" fontId="64" fillId="0" borderId="0" xfId="58" applyFont="1" applyAlignment="1">
      <alignment vertical="center"/>
      <protection/>
    </xf>
    <xf numFmtId="0" fontId="63" fillId="36" borderId="0" xfId="58" applyFont="1" applyFill="1" applyAlignment="1">
      <alignment vertical="center"/>
      <protection/>
    </xf>
    <xf numFmtId="0" fontId="63" fillId="37" borderId="0" xfId="58" applyFont="1" applyFill="1" applyAlignment="1">
      <alignment horizontal="center" vertical="center"/>
      <protection/>
    </xf>
    <xf numFmtId="0" fontId="63" fillId="37" borderId="0" xfId="58" applyFont="1" applyFill="1">
      <alignment/>
      <protection/>
    </xf>
    <xf numFmtId="0" fontId="64" fillId="0" borderId="0" xfId="58" applyFont="1">
      <alignment/>
      <protection/>
    </xf>
    <xf numFmtId="0" fontId="65" fillId="38" borderId="0" xfId="58" applyFont="1" applyFill="1">
      <alignment/>
      <protection/>
    </xf>
    <xf numFmtId="0" fontId="64" fillId="0" borderId="0" xfId="58" applyFont="1" applyAlignment="1">
      <alignment horizontal="center"/>
      <protection/>
    </xf>
    <xf numFmtId="4" fontId="64" fillId="0" borderId="0" xfId="58" applyNumberFormat="1" applyFont="1">
      <alignment/>
      <protection/>
    </xf>
    <xf numFmtId="0" fontId="3" fillId="36" borderId="0" xfId="58" applyFont="1" applyFill="1" applyAlignment="1">
      <alignment horizontal="left" vertical="center"/>
      <protection/>
    </xf>
    <xf numFmtId="0" fontId="64" fillId="0" borderId="0" xfId="58" applyFont="1" applyAlignment="1">
      <alignment horizontal="center" vertical="center"/>
      <protection/>
    </xf>
    <xf numFmtId="9" fontId="64" fillId="0" borderId="0" xfId="58" applyNumberFormat="1" applyFont="1">
      <alignment/>
      <protection/>
    </xf>
    <xf numFmtId="0" fontId="62" fillId="36" borderId="0" xfId="57" applyFont="1" applyFill="1" applyAlignment="1">
      <alignment horizontal="right" vertical="center"/>
      <protection/>
    </xf>
    <xf numFmtId="0" fontId="3" fillId="36" borderId="0" xfId="57" applyFont="1" applyFill="1" applyAlignment="1">
      <alignment horizontal="left" vertical="center"/>
      <protection/>
    </xf>
    <xf numFmtId="0" fontId="64" fillId="0" borderId="0" xfId="57" applyFont="1">
      <alignment/>
      <protection/>
    </xf>
    <xf numFmtId="0" fontId="63" fillId="37" borderId="0" xfId="57" applyFont="1" applyFill="1" applyAlignment="1">
      <alignment horizontal="center" vertical="center"/>
      <protection/>
    </xf>
    <xf numFmtId="0" fontId="63" fillId="37" borderId="0" xfId="57" applyFont="1" applyFill="1">
      <alignment/>
      <protection/>
    </xf>
    <xf numFmtId="0" fontId="65" fillId="38" borderId="0" xfId="57" applyFont="1" applyFill="1">
      <alignment/>
      <protection/>
    </xf>
    <xf numFmtId="0" fontId="64" fillId="0" borderId="0" xfId="57" applyFont="1" applyAlignment="1">
      <alignment horizontal="center"/>
      <protection/>
    </xf>
    <xf numFmtId="4" fontId="64" fillId="0" borderId="0" xfId="57" applyNumberFormat="1" applyFont="1">
      <alignment/>
      <protection/>
    </xf>
    <xf numFmtId="0" fontId="64" fillId="0" borderId="0" xfId="57" applyFont="1" applyAlignment="1">
      <alignment vertical="center"/>
      <protection/>
    </xf>
    <xf numFmtId="0" fontId="62" fillId="36" borderId="0" xfId="58" applyFont="1" applyFill="1" applyAlignment="1">
      <alignment vertical="center"/>
      <protection/>
    </xf>
    <xf numFmtId="0" fontId="60" fillId="0" borderId="0" xfId="59" applyFont="1" applyBorder="1" applyAlignment="1">
      <alignment vertical="center"/>
      <protection/>
    </xf>
    <xf numFmtId="0" fontId="60" fillId="0" borderId="0" xfId="59" applyFont="1" applyFill="1">
      <alignment/>
      <protection/>
    </xf>
    <xf numFmtId="0" fontId="60" fillId="0" borderId="0" xfId="59" applyFont="1">
      <alignment/>
      <protection/>
    </xf>
    <xf numFmtId="0" fontId="58" fillId="0" borderId="0" xfId="59" applyFont="1" applyBorder="1">
      <alignment/>
      <protection/>
    </xf>
    <xf numFmtId="0" fontId="3" fillId="0" borderId="25" xfId="59" applyFont="1" applyFill="1" applyBorder="1" applyAlignment="1" applyProtection="1">
      <alignment horizontal="center" vertical="center" wrapText="1"/>
      <protection locked="0"/>
    </xf>
    <xf numFmtId="0" fontId="3" fillId="0" borderId="26" xfId="59" applyFont="1" applyFill="1" applyBorder="1" applyAlignment="1" applyProtection="1">
      <alignment horizontal="center" vertical="center" wrapText="1"/>
      <protection locked="0"/>
    </xf>
    <xf numFmtId="0" fontId="62" fillId="34" borderId="12" xfId="59" applyFont="1" applyFill="1" applyBorder="1" applyAlignment="1">
      <alignment vertical="center"/>
      <protection/>
    </xf>
    <xf numFmtId="0" fontId="62" fillId="0" borderId="12" xfId="59" applyFont="1" applyFill="1" applyBorder="1" applyAlignment="1">
      <alignment horizontal="right" vertical="center"/>
      <protection/>
    </xf>
    <xf numFmtId="4" fontId="58" fillId="34" borderId="12" xfId="59" applyNumberFormat="1" applyFont="1" applyFill="1" applyBorder="1" applyAlignment="1">
      <alignment horizontal="right"/>
      <protection/>
    </xf>
    <xf numFmtId="0" fontId="62" fillId="0" borderId="27" xfId="59" applyFont="1" applyFill="1" applyBorder="1" applyAlignment="1">
      <alignment vertical="center"/>
      <protection/>
    </xf>
    <xf numFmtId="0" fontId="62" fillId="0" borderId="27" xfId="59" applyFont="1" applyFill="1" applyBorder="1" applyAlignment="1">
      <alignment horizontal="right" vertical="center"/>
      <protection/>
    </xf>
    <xf numFmtId="4" fontId="58" fillId="0" borderId="27" xfId="59" applyNumberFormat="1" applyFont="1" applyFill="1" applyBorder="1" applyAlignment="1">
      <alignment horizontal="right"/>
      <protection/>
    </xf>
    <xf numFmtId="0" fontId="62" fillId="0" borderId="28" xfId="59" applyFont="1" applyFill="1" applyBorder="1" applyAlignment="1">
      <alignment vertical="center"/>
      <protection/>
    </xf>
    <xf numFmtId="0" fontId="62" fillId="0" borderId="29" xfId="59" applyFont="1" applyFill="1" applyBorder="1" applyAlignment="1">
      <alignment vertical="center" wrapText="1"/>
      <protection/>
    </xf>
    <xf numFmtId="4" fontId="62" fillId="0" borderId="12" xfId="59" applyNumberFormat="1" applyFont="1" applyFill="1" applyBorder="1" applyAlignment="1">
      <alignment horizontal="right" vertical="center" wrapText="1"/>
      <protection/>
    </xf>
    <xf numFmtId="4" fontId="60" fillId="0" borderId="12" xfId="59" applyNumberFormat="1" applyFont="1" applyFill="1" applyBorder="1" applyAlignment="1">
      <alignment horizontal="right"/>
      <protection/>
    </xf>
    <xf numFmtId="0" fontId="60" fillId="0" borderId="28" xfId="59" applyFont="1" applyBorder="1">
      <alignment/>
      <protection/>
    </xf>
    <xf numFmtId="0" fontId="64" fillId="0" borderId="29" xfId="59" applyFont="1" applyFill="1" applyBorder="1" applyAlignment="1">
      <alignment horizontal="left" vertical="center" wrapText="1"/>
      <protection/>
    </xf>
    <xf numFmtId="4" fontId="64" fillId="0" borderId="12" xfId="59" applyNumberFormat="1" applyFont="1" applyFill="1" applyBorder="1" applyAlignment="1">
      <alignment horizontal="right" vertical="center" wrapText="1" indent="1"/>
      <protection/>
    </xf>
    <xf numFmtId="4" fontId="64" fillId="0" borderId="30" xfId="59" applyNumberFormat="1" applyFont="1" applyFill="1" applyBorder="1" applyAlignment="1">
      <alignment horizontal="right" vertical="center"/>
      <protection/>
    </xf>
    <xf numFmtId="4" fontId="64" fillId="0" borderId="31" xfId="59" applyNumberFormat="1" applyFont="1" applyFill="1" applyBorder="1" applyAlignment="1">
      <alignment horizontal="right" vertical="center"/>
      <protection/>
    </xf>
    <xf numFmtId="0" fontId="64" fillId="0" borderId="28" xfId="59" applyFont="1" applyFill="1" applyBorder="1" applyAlignment="1">
      <alignment horizontal="left" vertical="center"/>
      <protection/>
    </xf>
    <xf numFmtId="0" fontId="64" fillId="0" borderId="27" xfId="59" applyFont="1" applyFill="1" applyBorder="1" applyAlignment="1">
      <alignment horizontal="left" vertical="center" wrapText="1"/>
      <protection/>
    </xf>
    <xf numFmtId="4" fontId="64" fillId="0" borderId="27" xfId="59" applyNumberFormat="1" applyFont="1" applyFill="1" applyBorder="1" applyAlignment="1">
      <alignment horizontal="right" vertical="center" wrapText="1" indent="1"/>
      <protection/>
    </xf>
    <xf numFmtId="4" fontId="64" fillId="0" borderId="26" xfId="59" applyNumberFormat="1" applyFont="1" applyFill="1" applyBorder="1" applyAlignment="1">
      <alignment horizontal="right" vertical="center"/>
      <protection/>
    </xf>
    <xf numFmtId="0" fontId="64" fillId="0" borderId="29" xfId="59" applyFont="1" applyFill="1" applyBorder="1" applyAlignment="1">
      <alignment horizontal="left" vertical="center"/>
      <protection/>
    </xf>
    <xf numFmtId="4" fontId="64" fillId="0" borderId="12" xfId="59" applyNumberFormat="1" applyFont="1" applyFill="1" applyBorder="1" applyAlignment="1">
      <alignment horizontal="right" vertical="center" indent="1"/>
      <protection/>
    </xf>
    <xf numFmtId="0" fontId="64" fillId="0" borderId="27" xfId="59" applyFont="1" applyFill="1" applyBorder="1" applyAlignment="1">
      <alignment horizontal="left" vertical="center"/>
      <protection/>
    </xf>
    <xf numFmtId="4" fontId="64" fillId="0" borderId="32" xfId="59" applyNumberFormat="1" applyFont="1" applyFill="1" applyBorder="1" applyAlignment="1">
      <alignment horizontal="right" vertical="center" indent="1"/>
      <protection/>
    </xf>
    <xf numFmtId="4" fontId="62" fillId="0" borderId="33" xfId="59" applyNumberFormat="1" applyFont="1" applyFill="1" applyBorder="1" applyAlignment="1">
      <alignment horizontal="right" vertical="center"/>
      <protection/>
    </xf>
    <xf numFmtId="0" fontId="60" fillId="0" borderId="0" xfId="59" applyFont="1" applyBorder="1" applyAlignment="1">
      <alignment horizontal="center" vertical="center"/>
      <protection/>
    </xf>
    <xf numFmtId="0" fontId="60" fillId="0" borderId="0" xfId="59" applyFont="1" applyFill="1" applyBorder="1">
      <alignment/>
      <protection/>
    </xf>
    <xf numFmtId="0" fontId="62" fillId="34" borderId="25" xfId="59" applyFont="1" applyFill="1" applyBorder="1" applyAlignment="1">
      <alignment vertical="center"/>
      <protection/>
    </xf>
    <xf numFmtId="0" fontId="62" fillId="34" borderId="28" xfId="59" applyFont="1" applyFill="1" applyBorder="1" applyAlignment="1">
      <alignment vertical="center"/>
      <protection/>
    </xf>
    <xf numFmtId="4" fontId="62" fillId="0" borderId="28" xfId="59" applyNumberFormat="1" applyFont="1" applyFill="1" applyBorder="1" applyAlignment="1">
      <alignment horizontal="right" vertical="center"/>
      <protection/>
    </xf>
    <xf numFmtId="4" fontId="58" fillId="34" borderId="12" xfId="59" applyNumberFormat="1" applyFont="1" applyFill="1" applyBorder="1">
      <alignment/>
      <protection/>
    </xf>
    <xf numFmtId="0" fontId="60" fillId="0" borderId="27" xfId="59" applyFont="1" applyBorder="1">
      <alignment/>
      <protection/>
    </xf>
    <xf numFmtId="4" fontId="62" fillId="0" borderId="27" xfId="59" applyNumberFormat="1" applyFont="1" applyFill="1" applyBorder="1" applyAlignment="1">
      <alignment horizontal="right" vertical="center"/>
      <protection/>
    </xf>
    <xf numFmtId="4" fontId="58" fillId="0" borderId="27" xfId="59" applyNumberFormat="1" applyFont="1" applyFill="1" applyBorder="1">
      <alignment/>
      <protection/>
    </xf>
    <xf numFmtId="0" fontId="62" fillId="0" borderId="29" xfId="59" applyFont="1" applyFill="1" applyBorder="1" applyAlignment="1">
      <alignment vertical="center"/>
      <protection/>
    </xf>
    <xf numFmtId="4" fontId="58" fillId="0" borderId="12" xfId="59" applyNumberFormat="1" applyFont="1" applyFill="1" applyBorder="1">
      <alignment/>
      <protection/>
    </xf>
    <xf numFmtId="0" fontId="64" fillId="0" borderId="29" xfId="59" applyFont="1" applyFill="1" applyBorder="1" applyAlignment="1">
      <alignment horizontal="left" vertical="center" wrapText="1" indent="1"/>
      <protection/>
    </xf>
    <xf numFmtId="4" fontId="60" fillId="0" borderId="30" xfId="59" applyNumberFormat="1" applyFont="1" applyFill="1" applyBorder="1">
      <alignment/>
      <protection/>
    </xf>
    <xf numFmtId="4" fontId="60" fillId="0" borderId="31" xfId="59" applyNumberFormat="1" applyFont="1" applyFill="1" applyBorder="1">
      <alignment/>
      <protection/>
    </xf>
    <xf numFmtId="0" fontId="64" fillId="0" borderId="29" xfId="59" applyFont="1" applyFill="1" applyBorder="1" applyAlignment="1">
      <alignment horizontal="left" vertical="center" indent="1"/>
      <protection/>
    </xf>
    <xf numFmtId="0" fontId="64" fillId="0" borderId="27" xfId="59" applyFont="1" applyFill="1" applyBorder="1" applyAlignment="1">
      <alignment vertical="center"/>
      <protection/>
    </xf>
    <xf numFmtId="4" fontId="64" fillId="0" borderId="27" xfId="59" applyNumberFormat="1" applyFont="1" applyFill="1" applyBorder="1" applyAlignment="1">
      <alignment horizontal="right" vertical="center"/>
      <protection/>
    </xf>
    <xf numFmtId="4" fontId="60" fillId="0" borderId="26" xfId="59" applyNumberFormat="1" applyFont="1" applyFill="1" applyBorder="1">
      <alignment/>
      <protection/>
    </xf>
    <xf numFmtId="4" fontId="62" fillId="0" borderId="12" xfId="59" applyNumberFormat="1" applyFont="1" applyFill="1" applyBorder="1" applyAlignment="1">
      <alignment horizontal="right" vertical="center"/>
      <protection/>
    </xf>
    <xf numFmtId="4" fontId="60" fillId="0" borderId="0" xfId="59" applyNumberFormat="1" applyFont="1">
      <alignment/>
      <protection/>
    </xf>
    <xf numFmtId="0" fontId="62" fillId="0" borderId="0" xfId="57" applyFont="1" applyAlignment="1">
      <alignment horizontal="center"/>
      <protection/>
    </xf>
    <xf numFmtId="0" fontId="62" fillId="0" borderId="0" xfId="57" applyFont="1">
      <alignment/>
      <protection/>
    </xf>
    <xf numFmtId="0" fontId="66" fillId="0" borderId="19" xfId="46" applyFont="1" applyFill="1" applyBorder="1" applyAlignment="1" applyProtection="1">
      <alignment horizontal="center"/>
      <protection locked="0"/>
    </xf>
    <xf numFmtId="0" fontId="66" fillId="0" borderId="20" xfId="46" applyFont="1" applyFill="1" applyBorder="1" applyAlignment="1" applyProtection="1">
      <alignment/>
      <protection locked="0"/>
    </xf>
    <xf numFmtId="0" fontId="67" fillId="0" borderId="0" xfId="57" applyFont="1">
      <alignment/>
      <protection/>
    </xf>
    <xf numFmtId="0" fontId="4" fillId="0" borderId="0" xfId="0" applyFont="1" applyBorder="1" applyAlignment="1" applyProtection="1">
      <alignment/>
      <protection locked="0"/>
    </xf>
    <xf numFmtId="0" fontId="4" fillId="0" borderId="32" xfId="56" applyFont="1" applyBorder="1" applyAlignment="1" applyProtection="1">
      <alignment vertical="center" wrapText="1"/>
      <protection locked="0"/>
    </xf>
    <xf numFmtId="0" fontId="4" fillId="0" borderId="0" xfId="56" applyFont="1" applyBorder="1" applyAlignment="1" applyProtection="1">
      <alignment vertical="center" wrapText="1"/>
      <protection locked="0"/>
    </xf>
    <xf numFmtId="0" fontId="3" fillId="34" borderId="34" xfId="0" applyFont="1" applyFill="1" applyBorder="1" applyAlignment="1" applyProtection="1">
      <alignment horizontal="center" vertical="center" wrapText="1"/>
      <protection locked="0"/>
    </xf>
    <xf numFmtId="0" fontId="3" fillId="34" borderId="35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/>
      <protection locked="0"/>
    </xf>
    <xf numFmtId="0" fontId="64" fillId="39" borderId="0" xfId="58" applyFont="1" applyFill="1" applyAlignment="1">
      <alignment vertical="center"/>
      <protection/>
    </xf>
    <xf numFmtId="0" fontId="64" fillId="39" borderId="0" xfId="58" applyFont="1" applyFill="1">
      <alignment/>
      <protection/>
    </xf>
    <xf numFmtId="0" fontId="63" fillId="40" borderId="0" xfId="58" applyFont="1" applyFill="1">
      <alignment/>
      <protection/>
    </xf>
    <xf numFmtId="0" fontId="65" fillId="40" borderId="0" xfId="58" applyFont="1" applyFill="1">
      <alignment/>
      <protection/>
    </xf>
    <xf numFmtId="0" fontId="64" fillId="0" borderId="0" xfId="57" applyFont="1" applyBorder="1">
      <alignment/>
      <protection/>
    </xf>
    <xf numFmtId="0" fontId="64" fillId="0" borderId="26" xfId="57" applyFont="1" applyBorder="1">
      <alignment/>
      <protection/>
    </xf>
    <xf numFmtId="0" fontId="63" fillId="36" borderId="0" xfId="58" applyFont="1" applyFill="1" applyAlignment="1">
      <alignment horizontal="center" vertical="center"/>
      <protection/>
    </xf>
    <xf numFmtId="0" fontId="62" fillId="36" borderId="0" xfId="58" applyFont="1" applyFill="1" applyAlignment="1">
      <alignment horizontal="center" vertical="center"/>
      <protection/>
    </xf>
    <xf numFmtId="0" fontId="63" fillId="36" borderId="26" xfId="58" applyFont="1" applyFill="1" applyBorder="1" applyAlignment="1">
      <alignment horizontal="center" vertical="center"/>
      <protection/>
    </xf>
    <xf numFmtId="0" fontId="9" fillId="36" borderId="0" xfId="58" applyFont="1" applyFill="1" applyAlignment="1">
      <alignment horizontal="center" vertical="center"/>
      <protection/>
    </xf>
    <xf numFmtId="0" fontId="9" fillId="36" borderId="0" xfId="58" applyFont="1" applyFill="1" applyBorder="1" applyAlignment="1">
      <alignment horizontal="center" vertical="center"/>
      <protection/>
    </xf>
    <xf numFmtId="0" fontId="4" fillId="0" borderId="36" xfId="56" applyFont="1" applyBorder="1" applyAlignment="1" applyProtection="1">
      <alignment horizontal="left" vertical="center" wrapText="1"/>
      <protection locked="0"/>
    </xf>
    <xf numFmtId="0" fontId="4" fillId="0" borderId="0" xfId="56" applyFont="1" applyBorder="1" applyAlignment="1" applyProtection="1">
      <alignment horizontal="left" vertical="center" wrapText="1"/>
      <protection locked="0"/>
    </xf>
    <xf numFmtId="0" fontId="3" fillId="36" borderId="0" xfId="58" applyFont="1" applyFill="1" applyAlignment="1">
      <alignment horizontal="center" vertical="center"/>
      <protection/>
    </xf>
    <xf numFmtId="0" fontId="3" fillId="36" borderId="0" xfId="58" applyFont="1" applyFill="1" applyAlignment="1">
      <alignment vertical="center"/>
      <protection/>
    </xf>
    <xf numFmtId="0" fontId="4" fillId="0" borderId="32" xfId="56" applyFont="1" applyBorder="1" applyAlignment="1" applyProtection="1">
      <alignment horizontal="left" vertical="center" wrapText="1"/>
      <protection locked="0"/>
    </xf>
    <xf numFmtId="0" fontId="64" fillId="0" borderId="0" xfId="58" applyFont="1" applyAlignment="1">
      <alignment horizontal="right"/>
      <protection/>
    </xf>
    <xf numFmtId="0" fontId="62" fillId="36" borderId="0" xfId="57" applyFont="1" applyFill="1" applyAlignment="1">
      <alignment horizontal="center" vertical="center"/>
      <protection/>
    </xf>
    <xf numFmtId="0" fontId="64" fillId="0" borderId="0" xfId="57" applyFont="1" applyAlignment="1">
      <alignment horizontal="right" vertical="center"/>
      <protection/>
    </xf>
    <xf numFmtId="0" fontId="58" fillId="41" borderId="0" xfId="59" applyFont="1" applyFill="1" applyBorder="1" applyAlignment="1">
      <alignment horizontal="center" vertical="center"/>
      <protection/>
    </xf>
    <xf numFmtId="0" fontId="58" fillId="41" borderId="0" xfId="59" applyFont="1" applyFill="1" applyBorder="1" applyAlignment="1">
      <alignment horizontal="center"/>
      <protection/>
    </xf>
    <xf numFmtId="0" fontId="3" fillId="41" borderId="0" xfId="59" applyFont="1" applyFill="1" applyBorder="1" applyAlignment="1" applyProtection="1">
      <alignment horizontal="center" vertical="center" wrapText="1"/>
      <protection locked="0"/>
    </xf>
    <xf numFmtId="0" fontId="3" fillId="0" borderId="0" xfId="59" applyFont="1" applyFill="1" applyBorder="1" applyAlignment="1" applyProtection="1">
      <alignment horizontal="center" vertical="center" wrapText="1"/>
      <protection locked="0"/>
    </xf>
    <xf numFmtId="0" fontId="62" fillId="36" borderId="0" xfId="57" applyFont="1" applyFill="1" applyAlignment="1">
      <alignment vertical="center"/>
      <protection/>
    </xf>
    <xf numFmtId="0" fontId="62" fillId="36" borderId="0" xfId="57" applyFont="1" applyFill="1" applyAlignment="1">
      <alignment horizontal="center"/>
      <protection/>
    </xf>
    <xf numFmtId="0" fontId="62" fillId="36" borderId="0" xfId="57" applyFont="1" applyFill="1">
      <alignment/>
      <protection/>
    </xf>
    <xf numFmtId="0" fontId="4" fillId="0" borderId="0" xfId="56" applyFont="1" applyFill="1" applyBorder="1" applyAlignment="1">
      <alignment horizontal="left" vertical="center" wrapText="1"/>
      <protection/>
    </xf>
    <xf numFmtId="0" fontId="4" fillId="0" borderId="0" xfId="56" applyFont="1" applyFill="1" applyBorder="1" applyAlignment="1">
      <alignment horizontal="left" vertical="top" wrapText="1"/>
      <protection/>
    </xf>
    <xf numFmtId="0" fontId="3" fillId="0" borderId="37" xfId="56" applyFont="1" applyFill="1" applyBorder="1" applyAlignment="1">
      <alignment horizontal="center"/>
      <protection/>
    </xf>
  </cellXfs>
  <cellStyles count="5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rmal 2 2" xfId="56"/>
    <cellStyle name="Normal 2 3" xfId="57"/>
    <cellStyle name="Normal 3" xfId="58"/>
    <cellStyle name="Normal 3 2" xfId="59"/>
    <cellStyle name="Normal 4" xfId="60"/>
    <cellStyle name="Normal 5" xfId="61"/>
    <cellStyle name="Normal 56" xfId="62"/>
    <cellStyle name="Notas" xfId="63"/>
    <cellStyle name="Percent" xfId="64"/>
    <cellStyle name="Porcentaje 2" xfId="65"/>
    <cellStyle name="Salida" xfId="66"/>
    <cellStyle name="Texto de advertencia" xfId="67"/>
    <cellStyle name="Texto explicativo" xfId="68"/>
    <cellStyle name="Título" xfId="69"/>
    <cellStyle name="Título 2" xfId="70"/>
    <cellStyle name="Título 3" xfId="71"/>
    <cellStyle name="Total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43</xdr:row>
      <xdr:rowOff>123825</xdr:rowOff>
    </xdr:from>
    <xdr:to>
      <xdr:col>7</xdr:col>
      <xdr:colOff>476250</xdr:colOff>
      <xdr:row>47</xdr:row>
      <xdr:rowOff>142875</xdr:rowOff>
    </xdr:to>
    <xdr:sp>
      <xdr:nvSpPr>
        <xdr:cNvPr id="1" name="Cuadro de texto 2"/>
        <xdr:cNvSpPr txBox="1">
          <a:spLocks noChangeArrowheads="1"/>
        </xdr:cNvSpPr>
      </xdr:nvSpPr>
      <xdr:spPr>
        <a:xfrm>
          <a:off x="0" y="6705600"/>
          <a:ext cx="10115550" cy="7810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PRESIDENTE MUNICIPAL                                                   TESORERO MUNICIPAL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Dr. Luis Ernesto Ramírez Rodríguez                                     C.P. Julio Cesar Bermúdez González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828675</xdr:colOff>
      <xdr:row>2</xdr:row>
      <xdr:rowOff>28575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8286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4181475</xdr:colOff>
      <xdr:row>0</xdr:row>
      <xdr:rowOff>28575</xdr:rowOff>
    </xdr:from>
    <xdr:to>
      <xdr:col>2</xdr:col>
      <xdr:colOff>4914900</xdr:colOff>
      <xdr:row>2</xdr:row>
      <xdr:rowOff>161925</xdr:rowOff>
    </xdr:to>
    <xdr:pic>
      <xdr:nvPicPr>
        <xdr:cNvPr id="3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67350" y="28575"/>
          <a:ext cx="7334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400050</xdr:colOff>
      <xdr:row>105</xdr:row>
      <xdr:rowOff>85725</xdr:rowOff>
    </xdr:from>
    <xdr:to>
      <xdr:col>7</xdr:col>
      <xdr:colOff>342900</xdr:colOff>
      <xdr:row>109</xdr:row>
      <xdr:rowOff>104775</xdr:rowOff>
    </xdr:to>
    <xdr:sp>
      <xdr:nvSpPr>
        <xdr:cNvPr id="1" name="Cuadro de texto 2"/>
        <xdr:cNvSpPr txBox="1">
          <a:spLocks noChangeArrowheads="1"/>
        </xdr:cNvSpPr>
      </xdr:nvSpPr>
      <xdr:spPr>
        <a:xfrm>
          <a:off x="400050" y="15944850"/>
          <a:ext cx="10115550" cy="7810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PRESIDENTE MUNICIPAL                                                                                                                                                        TESORERO MUNICIPAL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Dr. Luis Ernesto Ramírez Rodríguez                                                                                                                                          C.P. Julio Cesar Bermúdez González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224</xdr:row>
      <xdr:rowOff>85725</xdr:rowOff>
    </xdr:from>
    <xdr:to>
      <xdr:col>4</xdr:col>
      <xdr:colOff>247650</xdr:colOff>
      <xdr:row>228</xdr:row>
      <xdr:rowOff>104775</xdr:rowOff>
    </xdr:to>
    <xdr:sp>
      <xdr:nvSpPr>
        <xdr:cNvPr id="1" name="Cuadro de texto 2"/>
        <xdr:cNvSpPr txBox="1">
          <a:spLocks noChangeArrowheads="1"/>
        </xdr:cNvSpPr>
      </xdr:nvSpPr>
      <xdr:spPr>
        <a:xfrm>
          <a:off x="161925" y="25707975"/>
          <a:ext cx="10115550" cy="7810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PRESIDENTE MUNICIPAL                                                                                                                                                        TESORERO MUNICIPAL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Dr. Luis Ernesto Ramírez Rodríguez                                                                                                                                          C.P. Julio Cesar Bermúdez González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30</xdr:row>
      <xdr:rowOff>66675</xdr:rowOff>
    </xdr:from>
    <xdr:to>
      <xdr:col>4</xdr:col>
      <xdr:colOff>1085850</xdr:colOff>
      <xdr:row>34</xdr:row>
      <xdr:rowOff>104775</xdr:rowOff>
    </xdr:to>
    <xdr:sp>
      <xdr:nvSpPr>
        <xdr:cNvPr id="1" name="Cuadro de texto 2"/>
        <xdr:cNvSpPr txBox="1">
          <a:spLocks noChangeArrowheads="1"/>
        </xdr:cNvSpPr>
      </xdr:nvSpPr>
      <xdr:spPr>
        <a:xfrm>
          <a:off x="0" y="4829175"/>
          <a:ext cx="6819900" cy="7524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PRESIDENTE MUNICIPAL                                                                     TESORERO MUNICIPAL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Dr. Luis Ernesto Ramírez Rodríguez                                                    C.P. Julio Cesar Bermúdez González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83</xdr:row>
      <xdr:rowOff>28575</xdr:rowOff>
    </xdr:from>
    <xdr:to>
      <xdr:col>4</xdr:col>
      <xdr:colOff>1038225</xdr:colOff>
      <xdr:row>87</xdr:row>
      <xdr:rowOff>38100</xdr:rowOff>
    </xdr:to>
    <xdr:sp>
      <xdr:nvSpPr>
        <xdr:cNvPr id="1" name="Cuadro de texto 2"/>
        <xdr:cNvSpPr txBox="1">
          <a:spLocks noChangeArrowheads="1"/>
        </xdr:cNvSpPr>
      </xdr:nvSpPr>
      <xdr:spPr>
        <a:xfrm>
          <a:off x="0" y="7029450"/>
          <a:ext cx="8048625" cy="7715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PRESIDENTE MUNICIPAL                                                                                                  TESORERO MUNICIPAL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Dr. Luis Ernesto Ramírez Rodríguez                                                                                    C.P. Julio Cesar Bermúdez González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9525</xdr:rowOff>
    </xdr:from>
    <xdr:to>
      <xdr:col>4</xdr:col>
      <xdr:colOff>323850</xdr:colOff>
      <xdr:row>30</xdr:row>
      <xdr:rowOff>28575</xdr:rowOff>
    </xdr:to>
    <xdr:sp>
      <xdr:nvSpPr>
        <xdr:cNvPr id="1" name="Cuadro de texto 2"/>
        <xdr:cNvSpPr txBox="1">
          <a:spLocks noChangeArrowheads="1"/>
        </xdr:cNvSpPr>
      </xdr:nvSpPr>
      <xdr:spPr>
        <a:xfrm>
          <a:off x="0" y="4295775"/>
          <a:ext cx="7010400" cy="7810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PRESIDENTE MUNICIPAL                                                                                          TESORERO MUNICIPAL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Dr. Luis Ernesto Ramírez Rodríguez                                                                            C.P. Julio Cesar Bermúdez González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39</xdr:row>
      <xdr:rowOff>38100</xdr:rowOff>
    </xdr:from>
    <xdr:to>
      <xdr:col>5</xdr:col>
      <xdr:colOff>180975</xdr:colOff>
      <xdr:row>43</xdr:row>
      <xdr:rowOff>47625</xdr:rowOff>
    </xdr:to>
    <xdr:sp>
      <xdr:nvSpPr>
        <xdr:cNvPr id="1" name="Cuadro de texto 2"/>
        <xdr:cNvSpPr txBox="1">
          <a:spLocks noChangeArrowheads="1"/>
        </xdr:cNvSpPr>
      </xdr:nvSpPr>
      <xdr:spPr>
        <a:xfrm>
          <a:off x="0" y="6038850"/>
          <a:ext cx="7562850" cy="7715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PRESIDENTE MUNICIPAL                                                                         TESORERO MUNICIPAL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Dr. Luis Ernesto Ramírez Rodríguez                                                            C.P. Julio Cesar Bermúdez González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6600"/>
    <pageSetUpPr fitToPage="1"/>
  </sheetPr>
  <dimension ref="A1:E39"/>
  <sheetViews>
    <sheetView zoomScaleSheetLayoutView="100" zoomScalePageLayoutView="0" workbookViewId="0" topLeftCell="A1">
      <pane ySplit="4" topLeftCell="A5" activePane="bottomLeft" state="frozen"/>
      <selection pane="topLeft" activeCell="A14" sqref="A14:B14"/>
      <selection pane="bottomLeft" activeCell="A2" sqref="A2:B2"/>
    </sheetView>
  </sheetViews>
  <sheetFormatPr defaultColWidth="12.8515625" defaultRowHeight="15"/>
  <cols>
    <col min="1" max="1" width="14.7109375" style="37" customWidth="1"/>
    <col min="2" max="2" width="73.8515625" style="37" bestFit="1" customWidth="1"/>
    <col min="3" max="3" width="8.00390625" style="37" customWidth="1"/>
    <col min="4" max="16384" width="12.8515625" style="37" customWidth="1"/>
  </cols>
  <sheetData>
    <row r="1" spans="1:5" ht="18.75" customHeight="1">
      <c r="A1" s="160" t="s">
        <v>595</v>
      </c>
      <c r="B1" s="160"/>
      <c r="C1" s="73"/>
      <c r="D1" s="70" t="s">
        <v>284</v>
      </c>
      <c r="E1" s="71">
        <v>2018</v>
      </c>
    </row>
    <row r="2" spans="1:5" ht="18.75" customHeight="1">
      <c r="A2" s="161" t="s">
        <v>594</v>
      </c>
      <c r="B2" s="161"/>
      <c r="C2" s="92"/>
      <c r="D2" s="70" t="s">
        <v>286</v>
      </c>
      <c r="E2" s="73" t="s">
        <v>287</v>
      </c>
    </row>
    <row r="3" spans="1:5" ht="18.75" customHeight="1">
      <c r="A3" s="162" t="s">
        <v>596</v>
      </c>
      <c r="B3" s="162"/>
      <c r="C3" s="73"/>
      <c r="D3" s="70" t="s">
        <v>288</v>
      </c>
      <c r="E3" s="71">
        <v>1</v>
      </c>
    </row>
    <row r="4" spans="1:2" ht="15" customHeight="1">
      <c r="A4" s="51" t="s">
        <v>83</v>
      </c>
      <c r="B4" s="52" t="s">
        <v>84</v>
      </c>
    </row>
    <row r="5" spans="1:2" ht="11.25">
      <c r="A5" s="38"/>
      <c r="B5" s="39"/>
    </row>
    <row r="6" spans="1:2" ht="11.25">
      <c r="A6" s="40"/>
      <c r="B6" s="41" t="s">
        <v>87</v>
      </c>
    </row>
    <row r="7" spans="1:2" ht="11.25">
      <c r="A7" s="40"/>
      <c r="B7" s="41"/>
    </row>
    <row r="8" spans="1:2" ht="11.25">
      <c r="A8" s="40"/>
      <c r="B8" s="42" t="s">
        <v>0</v>
      </c>
    </row>
    <row r="9" spans="1:2" ht="11.25">
      <c r="A9" s="145" t="s">
        <v>1</v>
      </c>
      <c r="B9" s="146" t="s">
        <v>2</v>
      </c>
    </row>
    <row r="10" spans="1:2" ht="11.25">
      <c r="A10" s="145" t="s">
        <v>3</v>
      </c>
      <c r="B10" s="146" t="s">
        <v>4</v>
      </c>
    </row>
    <row r="11" spans="1:2" ht="11.25">
      <c r="A11" s="145" t="s">
        <v>5</v>
      </c>
      <c r="B11" s="146" t="s">
        <v>6</v>
      </c>
    </row>
    <row r="12" spans="1:2" ht="11.25">
      <c r="A12" s="145" t="s">
        <v>218</v>
      </c>
      <c r="B12" s="146" t="s">
        <v>277</v>
      </c>
    </row>
    <row r="13" spans="1:2" ht="11.25">
      <c r="A13" s="145" t="s">
        <v>7</v>
      </c>
      <c r="B13" s="146" t="s">
        <v>276</v>
      </c>
    </row>
    <row r="14" spans="1:2" ht="11.25">
      <c r="A14" s="145" t="s">
        <v>8</v>
      </c>
      <c r="B14" s="146" t="s">
        <v>217</v>
      </c>
    </row>
    <row r="15" spans="1:2" ht="11.25">
      <c r="A15" s="145" t="s">
        <v>9</v>
      </c>
      <c r="B15" s="146" t="s">
        <v>10</v>
      </c>
    </row>
    <row r="16" spans="1:2" ht="11.25">
      <c r="A16" s="145" t="s">
        <v>11</v>
      </c>
      <c r="B16" s="146" t="s">
        <v>12</v>
      </c>
    </row>
    <row r="17" spans="1:2" ht="11.25">
      <c r="A17" s="145" t="s">
        <v>13</v>
      </c>
      <c r="B17" s="146" t="s">
        <v>14</v>
      </c>
    </row>
    <row r="18" spans="1:2" ht="11.25">
      <c r="A18" s="145" t="s">
        <v>15</v>
      </c>
      <c r="B18" s="146" t="s">
        <v>16</v>
      </c>
    </row>
    <row r="19" spans="1:2" ht="11.25">
      <c r="A19" s="145" t="s">
        <v>17</v>
      </c>
      <c r="B19" s="146" t="s">
        <v>18</v>
      </c>
    </row>
    <row r="20" spans="1:2" ht="11.25">
      <c r="A20" s="145" t="s">
        <v>19</v>
      </c>
      <c r="B20" s="146" t="s">
        <v>20</v>
      </c>
    </row>
    <row r="21" spans="1:2" ht="11.25">
      <c r="A21" s="145" t="s">
        <v>21</v>
      </c>
      <c r="B21" s="146" t="s">
        <v>271</v>
      </c>
    </row>
    <row r="22" spans="1:2" ht="11.25">
      <c r="A22" s="145" t="s">
        <v>22</v>
      </c>
      <c r="B22" s="146" t="s">
        <v>23</v>
      </c>
    </row>
    <row r="23" spans="1:2" ht="11.25">
      <c r="A23" s="145" t="s">
        <v>122</v>
      </c>
      <c r="B23" s="146" t="s">
        <v>24</v>
      </c>
    </row>
    <row r="24" spans="1:2" ht="11.25">
      <c r="A24" s="145" t="s">
        <v>123</v>
      </c>
      <c r="B24" s="146" t="s">
        <v>25</v>
      </c>
    </row>
    <row r="25" spans="1:2" ht="11.25">
      <c r="A25" s="145" t="s">
        <v>124</v>
      </c>
      <c r="B25" s="146" t="s">
        <v>26</v>
      </c>
    </row>
    <row r="26" spans="1:2" ht="11.25">
      <c r="A26" s="145" t="s">
        <v>27</v>
      </c>
      <c r="B26" s="146" t="s">
        <v>28</v>
      </c>
    </row>
    <row r="27" spans="1:2" ht="11.25">
      <c r="A27" s="145" t="s">
        <v>29</v>
      </c>
      <c r="B27" s="146" t="s">
        <v>30</v>
      </c>
    </row>
    <row r="28" spans="1:2" ht="11.25">
      <c r="A28" s="145" t="s">
        <v>31</v>
      </c>
      <c r="B28" s="146" t="s">
        <v>32</v>
      </c>
    </row>
    <row r="29" spans="1:2" ht="11.25">
      <c r="A29" s="145" t="s">
        <v>33</v>
      </c>
      <c r="B29" s="146" t="s">
        <v>34</v>
      </c>
    </row>
    <row r="30" spans="1:2" ht="11.25">
      <c r="A30" s="145" t="s">
        <v>120</v>
      </c>
      <c r="B30" s="146" t="s">
        <v>121</v>
      </c>
    </row>
    <row r="31" spans="1:2" ht="11.25">
      <c r="A31" s="40"/>
      <c r="B31" s="43"/>
    </row>
    <row r="32" spans="1:2" ht="11.25">
      <c r="A32" s="40"/>
      <c r="B32" s="42"/>
    </row>
    <row r="33" spans="1:2" ht="11.25">
      <c r="A33" s="145" t="s">
        <v>90</v>
      </c>
      <c r="B33" s="146" t="s">
        <v>85</v>
      </c>
    </row>
    <row r="34" spans="1:2" ht="11.25">
      <c r="A34" s="145" t="s">
        <v>91</v>
      </c>
      <c r="B34" s="146" t="s">
        <v>86</v>
      </c>
    </row>
    <row r="35" spans="1:2" ht="11.25">
      <c r="A35" s="40"/>
      <c r="B35" s="43"/>
    </row>
    <row r="36" spans="1:2" ht="11.25">
      <c r="A36" s="40"/>
      <c r="B36" s="41" t="s">
        <v>88</v>
      </c>
    </row>
    <row r="37" spans="1:2" ht="11.25">
      <c r="A37" s="40" t="s">
        <v>89</v>
      </c>
      <c r="B37" s="146" t="s">
        <v>36</v>
      </c>
    </row>
    <row r="38" spans="1:2" ht="11.25">
      <c r="A38" s="40"/>
      <c r="B38" s="146" t="s">
        <v>37</v>
      </c>
    </row>
    <row r="39" spans="1:2" ht="12" thickBot="1">
      <c r="A39" s="44"/>
      <c r="B39" s="45"/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ESF!A13" display="ESF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33" display="ESF-14"/>
    <hyperlink ref="A23:B23" location="EA!A6" display="EA-01"/>
    <hyperlink ref="A24:B24" location="EA!A68" display="EA-02"/>
    <hyperlink ref="A25:B25" location="EA!A94" display="EA-03"/>
    <hyperlink ref="A26:B26" location="VHP!A6" display="VHP-01"/>
    <hyperlink ref="A27:B27" location="VHP!A12" display="VHP-02"/>
    <hyperlink ref="A28:B28" location="EFE!A6" display="EFE-01"/>
    <hyperlink ref="A29:B29" location="EFE!A18" display="EFE-02"/>
    <hyperlink ref="A30:B30" location="EFE!A44" display="EFE-03"/>
    <hyperlink ref="A33:B33" location="Conciliacion_Ig!B6" display="Conciliacion_Ig"/>
    <hyperlink ref="A34:B34" location="Conciliacion_Eg!B5" display="Conciliacion_Eg"/>
    <hyperlink ref="B37" location="Memoria!A8" display="CONTABLES"/>
    <hyperlink ref="B38" location="Memoria!A35" display="PRESUPUESTALES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98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G83"/>
  <sheetViews>
    <sheetView zoomScalePageLayoutView="0" workbookViewId="0" topLeftCell="A28">
      <selection activeCell="E1" sqref="A1:G89"/>
    </sheetView>
  </sheetViews>
  <sheetFormatPr defaultColWidth="9.140625" defaultRowHeight="15"/>
  <cols>
    <col min="1" max="1" width="10.00390625" style="85" customWidth="1"/>
    <col min="2" max="2" width="63.421875" style="85" bestFit="1" customWidth="1"/>
    <col min="3" max="3" width="15.28125" style="85" bestFit="1" customWidth="1"/>
    <col min="4" max="4" width="16.421875" style="85" bestFit="1" customWidth="1"/>
    <col min="5" max="5" width="19.140625" style="85" customWidth="1"/>
    <col min="6" max="16384" width="9.140625" style="85" customWidth="1"/>
  </cols>
  <sheetData>
    <row r="1" spans="1:5" s="91" customFormat="1" ht="18.75" customHeight="1">
      <c r="A1" s="171" t="s">
        <v>595</v>
      </c>
      <c r="B1" s="171"/>
      <c r="C1" s="171"/>
      <c r="D1" s="83" t="s">
        <v>284</v>
      </c>
      <c r="E1" s="84">
        <v>2018</v>
      </c>
    </row>
    <row r="2" spans="1:5" s="91" customFormat="1" ht="18.75" customHeight="1">
      <c r="A2" s="171" t="s">
        <v>579</v>
      </c>
      <c r="B2" s="171"/>
      <c r="C2" s="171"/>
      <c r="D2" s="83" t="s">
        <v>286</v>
      </c>
      <c r="E2" s="84" t="str">
        <f>ESF!H2</f>
        <v>Trimestral</v>
      </c>
    </row>
    <row r="3" spans="1:5" s="91" customFormat="1" ht="18.75" customHeight="1">
      <c r="A3" s="171" t="s">
        <v>596</v>
      </c>
      <c r="B3" s="171"/>
      <c r="C3" s="171"/>
      <c r="D3" s="83" t="s">
        <v>288</v>
      </c>
      <c r="E3" s="84">
        <f>ESF!H3</f>
        <v>1</v>
      </c>
    </row>
    <row r="4" spans="1:5" ht="11.25">
      <c r="A4" s="86" t="s">
        <v>289</v>
      </c>
      <c r="B4" s="87"/>
      <c r="C4" s="87"/>
      <c r="D4" s="87"/>
      <c r="E4" s="87"/>
    </row>
    <row r="6" spans="1:5" ht="11.25">
      <c r="A6" s="87" t="s">
        <v>263</v>
      </c>
      <c r="B6" s="87"/>
      <c r="C6" s="87"/>
      <c r="D6" s="87"/>
      <c r="E6" s="87"/>
    </row>
    <row r="7" spans="1:5" ht="11.25">
      <c r="A7" s="88" t="s">
        <v>233</v>
      </c>
      <c r="B7" s="88" t="s">
        <v>229</v>
      </c>
      <c r="C7" s="88" t="s">
        <v>265</v>
      </c>
      <c r="D7" s="88" t="s">
        <v>266</v>
      </c>
      <c r="E7" s="88"/>
    </row>
    <row r="8" spans="1:4" ht="11.25">
      <c r="A8" s="89">
        <v>1111</v>
      </c>
      <c r="B8" s="85" t="s">
        <v>580</v>
      </c>
      <c r="C8" s="90">
        <v>0</v>
      </c>
      <c r="D8" s="90">
        <v>0</v>
      </c>
    </row>
    <row r="9" spans="1:4" ht="11.25">
      <c r="A9" s="89">
        <v>1112</v>
      </c>
      <c r="B9" s="85" t="s">
        <v>581</v>
      </c>
      <c r="C9" s="90">
        <v>4658537.63</v>
      </c>
      <c r="D9" s="90">
        <v>427288.57</v>
      </c>
    </row>
    <row r="10" spans="1:4" ht="11.25">
      <c r="A10" s="89">
        <v>1113</v>
      </c>
      <c r="B10" s="85" t="s">
        <v>582</v>
      </c>
      <c r="C10" s="90">
        <v>0</v>
      </c>
      <c r="D10" s="90">
        <v>0</v>
      </c>
    </row>
    <row r="11" spans="1:4" ht="11.25">
      <c r="A11" s="89">
        <v>1114</v>
      </c>
      <c r="B11" s="85" t="s">
        <v>290</v>
      </c>
      <c r="C11" s="90">
        <v>918696.88</v>
      </c>
      <c r="D11" s="90">
        <v>13242046.79</v>
      </c>
    </row>
    <row r="12" spans="1:4" ht="11.25">
      <c r="A12" s="89">
        <v>1115</v>
      </c>
      <c r="B12" s="85" t="s">
        <v>291</v>
      </c>
      <c r="C12" s="90">
        <v>13990074.05</v>
      </c>
      <c r="D12" s="90">
        <v>9117190.68</v>
      </c>
    </row>
    <row r="13" spans="1:4" ht="11.25">
      <c r="A13" s="89">
        <v>1116</v>
      </c>
      <c r="B13" s="85" t="s">
        <v>583</v>
      </c>
      <c r="C13" s="90">
        <v>0</v>
      </c>
      <c r="D13" s="90">
        <v>0</v>
      </c>
    </row>
    <row r="14" spans="1:4" ht="11.25">
      <c r="A14" s="89">
        <v>1119</v>
      </c>
      <c r="B14" s="85" t="s">
        <v>584</v>
      </c>
      <c r="C14" s="90">
        <v>0</v>
      </c>
      <c r="D14" s="90">
        <v>0</v>
      </c>
    </row>
    <row r="15" spans="1:4" ht="11.25">
      <c r="A15" s="89">
        <v>1110</v>
      </c>
      <c r="B15" s="85" t="s">
        <v>585</v>
      </c>
      <c r="C15" s="90">
        <f>SUM(C8:C14)</f>
        <v>19567308.560000002</v>
      </c>
      <c r="D15" s="90">
        <f>SUM(D8:D14)</f>
        <v>22786526.04</v>
      </c>
    </row>
    <row r="16" ht="11.25">
      <c r="D16" s="147"/>
    </row>
    <row r="18" spans="1:5" ht="11.25">
      <c r="A18" s="87" t="s">
        <v>264</v>
      </c>
      <c r="B18" s="87"/>
      <c r="C18" s="87"/>
      <c r="D18" s="87"/>
      <c r="E18" s="87"/>
    </row>
    <row r="19" spans="1:5" ht="11.25">
      <c r="A19" s="88" t="s">
        <v>233</v>
      </c>
      <c r="B19" s="88" t="s">
        <v>229</v>
      </c>
      <c r="C19" s="88" t="s">
        <v>230</v>
      </c>
      <c r="D19" s="88" t="s">
        <v>586</v>
      </c>
      <c r="E19" s="88" t="s">
        <v>267</v>
      </c>
    </row>
    <row r="20" spans="1:3" ht="11.25">
      <c r="A20" s="89">
        <v>1230</v>
      </c>
      <c r="B20" s="85" t="s">
        <v>323</v>
      </c>
      <c r="C20" s="90">
        <f>SUM(C21:C27)</f>
        <v>285039552.16</v>
      </c>
    </row>
    <row r="21" spans="1:3" ht="11.25">
      <c r="A21" s="89">
        <v>1231</v>
      </c>
      <c r="B21" s="85" t="s">
        <v>324</v>
      </c>
      <c r="C21" s="90">
        <v>173509.8</v>
      </c>
    </row>
    <row r="22" spans="1:3" ht="11.25">
      <c r="A22" s="89">
        <v>1232</v>
      </c>
      <c r="B22" s="85" t="s">
        <v>325</v>
      </c>
      <c r="C22" s="90">
        <v>0</v>
      </c>
    </row>
    <row r="23" spans="1:3" ht="11.25">
      <c r="A23" s="89">
        <v>1233</v>
      </c>
      <c r="B23" s="85" t="s">
        <v>326</v>
      </c>
      <c r="C23" s="90">
        <v>0</v>
      </c>
    </row>
    <row r="24" spans="1:3" ht="11.25">
      <c r="A24" s="89">
        <v>1234</v>
      </c>
      <c r="B24" s="85" t="s">
        <v>327</v>
      </c>
      <c r="C24" s="90">
        <v>0</v>
      </c>
    </row>
    <row r="25" spans="1:3" ht="11.25">
      <c r="A25" s="89">
        <v>1235</v>
      </c>
      <c r="B25" s="85" t="s">
        <v>328</v>
      </c>
      <c r="C25" s="90">
        <v>281515904.86</v>
      </c>
    </row>
    <row r="26" spans="1:3" ht="11.25">
      <c r="A26" s="89">
        <v>1236</v>
      </c>
      <c r="B26" s="85" t="s">
        <v>329</v>
      </c>
      <c r="C26" s="90">
        <v>3350137.5</v>
      </c>
    </row>
    <row r="27" spans="1:3" ht="11.25">
      <c r="A27" s="89">
        <v>1239</v>
      </c>
      <c r="B27" s="85" t="s">
        <v>330</v>
      </c>
      <c r="C27" s="90">
        <v>0</v>
      </c>
    </row>
    <row r="28" spans="1:3" ht="11.25">
      <c r="A28" s="89">
        <v>1240</v>
      </c>
      <c r="B28" s="85" t="s">
        <v>331</v>
      </c>
      <c r="C28" s="90">
        <f>SUM(C29:C36)</f>
        <v>14920037.43</v>
      </c>
    </row>
    <row r="29" spans="1:3" ht="11.25">
      <c r="A29" s="89">
        <v>1241</v>
      </c>
      <c r="B29" s="85" t="s">
        <v>332</v>
      </c>
      <c r="C29" s="90">
        <v>2198569.46</v>
      </c>
    </row>
    <row r="30" spans="1:3" ht="11.25">
      <c r="A30" s="89">
        <v>1242</v>
      </c>
      <c r="B30" s="85" t="s">
        <v>333</v>
      </c>
      <c r="C30" s="90">
        <v>737219.44</v>
      </c>
    </row>
    <row r="31" spans="1:3" ht="11.25">
      <c r="A31" s="89">
        <v>1243</v>
      </c>
      <c r="B31" s="85" t="s">
        <v>334</v>
      </c>
      <c r="C31" s="90">
        <v>202468.06</v>
      </c>
    </row>
    <row r="32" spans="1:3" ht="11.25">
      <c r="A32" s="89">
        <v>1244</v>
      </c>
      <c r="B32" s="85" t="s">
        <v>335</v>
      </c>
      <c r="C32" s="90">
        <v>5099479.49</v>
      </c>
    </row>
    <row r="33" spans="1:3" ht="11.25">
      <c r="A33" s="89">
        <v>1245</v>
      </c>
      <c r="B33" s="85" t="s">
        <v>336</v>
      </c>
      <c r="C33" s="90">
        <v>140707.86</v>
      </c>
    </row>
    <row r="34" spans="1:3" ht="11.25">
      <c r="A34" s="89">
        <v>1246</v>
      </c>
      <c r="B34" s="85" t="s">
        <v>337</v>
      </c>
      <c r="C34" s="90">
        <v>6531633.12</v>
      </c>
    </row>
    <row r="35" spans="1:3" ht="11.25">
      <c r="A35" s="89">
        <v>1247</v>
      </c>
      <c r="B35" s="85" t="s">
        <v>338</v>
      </c>
      <c r="C35" s="90">
        <v>9960</v>
      </c>
    </row>
    <row r="36" spans="1:3" ht="11.25">
      <c r="A36" s="89">
        <v>1248</v>
      </c>
      <c r="B36" s="85" t="s">
        <v>339</v>
      </c>
      <c r="C36" s="90">
        <v>0</v>
      </c>
    </row>
    <row r="37" spans="1:3" ht="11.25">
      <c r="A37" s="89">
        <v>1250</v>
      </c>
      <c r="B37" s="85" t="s">
        <v>341</v>
      </c>
      <c r="C37" s="90">
        <f>SUM(C38:C42)</f>
        <v>157356.03</v>
      </c>
    </row>
    <row r="38" spans="1:3" ht="11.25">
      <c r="A38" s="89">
        <v>1251</v>
      </c>
      <c r="B38" s="85" t="s">
        <v>342</v>
      </c>
      <c r="C38" s="90">
        <v>137719.91</v>
      </c>
    </row>
    <row r="39" spans="1:3" ht="11.25">
      <c r="A39" s="89">
        <v>1252</v>
      </c>
      <c r="B39" s="85" t="s">
        <v>343</v>
      </c>
      <c r="C39" s="90">
        <v>0</v>
      </c>
    </row>
    <row r="40" spans="1:3" ht="11.25">
      <c r="A40" s="89">
        <v>1253</v>
      </c>
      <c r="B40" s="85" t="s">
        <v>344</v>
      </c>
      <c r="C40" s="90">
        <v>0</v>
      </c>
    </row>
    <row r="41" spans="1:3" ht="11.25">
      <c r="A41" s="89">
        <v>1254</v>
      </c>
      <c r="B41" s="85" t="s">
        <v>345</v>
      </c>
      <c r="C41" s="90">
        <v>19636.12</v>
      </c>
    </row>
    <row r="42" spans="1:7" ht="11.25">
      <c r="A42" s="89">
        <v>1259</v>
      </c>
      <c r="B42" s="85" t="s">
        <v>346</v>
      </c>
      <c r="C42" s="90">
        <v>0</v>
      </c>
      <c r="D42" s="159"/>
      <c r="E42" s="159"/>
      <c r="F42" s="158"/>
      <c r="G42" s="158"/>
    </row>
    <row r="43" spans="1:7" ht="11.25">
      <c r="A43" s="169" t="s">
        <v>597</v>
      </c>
      <c r="B43" s="169"/>
      <c r="C43" s="169"/>
      <c r="D43" s="166"/>
      <c r="E43" s="166"/>
      <c r="F43" s="166"/>
      <c r="G43" s="166"/>
    </row>
    <row r="44" spans="1:5" ht="11.25" hidden="1">
      <c r="A44" s="87" t="s">
        <v>272</v>
      </c>
      <c r="B44" s="87"/>
      <c r="C44" s="87"/>
      <c r="D44" s="87"/>
      <c r="E44" s="87"/>
    </row>
    <row r="45" spans="1:5" ht="11.25" hidden="1">
      <c r="A45" s="88" t="s">
        <v>233</v>
      </c>
      <c r="B45" s="88" t="s">
        <v>229</v>
      </c>
      <c r="C45" s="88" t="s">
        <v>265</v>
      </c>
      <c r="D45" s="88" t="s">
        <v>266</v>
      </c>
      <c r="E45" s="88"/>
    </row>
    <row r="46" spans="1:4" ht="11.25" hidden="1">
      <c r="A46" s="89">
        <v>5500</v>
      </c>
      <c r="B46" s="85" t="s">
        <v>532</v>
      </c>
      <c r="C46" s="90">
        <f>SUM(C47+C56+C59+C65+C67+C69)</f>
        <v>0</v>
      </c>
      <c r="D46" s="90">
        <v>0</v>
      </c>
    </row>
    <row r="47" spans="1:4" ht="11.25" hidden="1">
      <c r="A47" s="89">
        <v>5510</v>
      </c>
      <c r="B47" s="85" t="s">
        <v>533</v>
      </c>
      <c r="C47" s="90">
        <f>SUM(C48:C55)</f>
        <v>0</v>
      </c>
      <c r="D47" s="90">
        <v>0</v>
      </c>
    </row>
    <row r="48" spans="1:4" ht="11.25" hidden="1">
      <c r="A48" s="89">
        <v>5511</v>
      </c>
      <c r="B48" s="85" t="s">
        <v>534</v>
      </c>
      <c r="C48" s="90">
        <v>0</v>
      </c>
      <c r="D48" s="90">
        <v>0</v>
      </c>
    </row>
    <row r="49" spans="1:4" ht="11.25" hidden="1">
      <c r="A49" s="89">
        <v>5512</v>
      </c>
      <c r="B49" s="85" t="s">
        <v>535</v>
      </c>
      <c r="C49" s="90">
        <v>0</v>
      </c>
      <c r="D49" s="90">
        <v>0</v>
      </c>
    </row>
    <row r="50" spans="1:4" ht="11.25" hidden="1">
      <c r="A50" s="89">
        <v>5513</v>
      </c>
      <c r="B50" s="85" t="s">
        <v>536</v>
      </c>
      <c r="C50" s="90">
        <v>0</v>
      </c>
      <c r="D50" s="90">
        <v>0</v>
      </c>
    </row>
    <row r="51" spans="1:4" ht="11.25" hidden="1">
      <c r="A51" s="89">
        <v>5514</v>
      </c>
      <c r="B51" s="85" t="s">
        <v>537</v>
      </c>
      <c r="C51" s="90">
        <v>0</v>
      </c>
      <c r="D51" s="90">
        <v>0</v>
      </c>
    </row>
    <row r="52" spans="1:4" ht="11.25" hidden="1">
      <c r="A52" s="89">
        <v>5515</v>
      </c>
      <c r="B52" s="85" t="s">
        <v>538</v>
      </c>
      <c r="C52" s="90">
        <v>0</v>
      </c>
      <c r="D52" s="90">
        <v>0</v>
      </c>
    </row>
    <row r="53" spans="1:4" ht="11.25" hidden="1">
      <c r="A53" s="89">
        <v>5516</v>
      </c>
      <c r="B53" s="85" t="s">
        <v>539</v>
      </c>
      <c r="C53" s="90">
        <v>0</v>
      </c>
      <c r="D53" s="90">
        <v>0</v>
      </c>
    </row>
    <row r="54" spans="1:4" ht="11.25" hidden="1">
      <c r="A54" s="89">
        <v>5517</v>
      </c>
      <c r="B54" s="85" t="s">
        <v>540</v>
      </c>
      <c r="C54" s="90">
        <v>0</v>
      </c>
      <c r="D54" s="90">
        <v>0</v>
      </c>
    </row>
    <row r="55" spans="1:4" ht="11.25" hidden="1">
      <c r="A55" s="89">
        <v>5518</v>
      </c>
      <c r="B55" s="85" t="s">
        <v>132</v>
      </c>
      <c r="C55" s="90">
        <v>0</v>
      </c>
      <c r="D55" s="90">
        <v>0</v>
      </c>
    </row>
    <row r="56" spans="1:4" ht="11.25" hidden="1">
      <c r="A56" s="89">
        <v>5520</v>
      </c>
      <c r="B56" s="85" t="s">
        <v>131</v>
      </c>
      <c r="C56" s="90">
        <f>SUM(C57:C58)</f>
        <v>0</v>
      </c>
      <c r="D56" s="90">
        <v>0</v>
      </c>
    </row>
    <row r="57" spans="1:4" ht="11.25" hidden="1">
      <c r="A57" s="89">
        <v>5521</v>
      </c>
      <c r="B57" s="85" t="s">
        <v>541</v>
      </c>
      <c r="C57" s="90">
        <v>0</v>
      </c>
      <c r="D57" s="90">
        <v>0</v>
      </c>
    </row>
    <row r="58" spans="1:4" ht="11.25" hidden="1">
      <c r="A58" s="89">
        <v>5522</v>
      </c>
      <c r="B58" s="85" t="s">
        <v>542</v>
      </c>
      <c r="C58" s="90">
        <v>0</v>
      </c>
      <c r="D58" s="90">
        <v>0</v>
      </c>
    </row>
    <row r="59" spans="1:4" ht="11.25" hidden="1">
      <c r="A59" s="89">
        <v>5530</v>
      </c>
      <c r="B59" s="85" t="s">
        <v>543</v>
      </c>
      <c r="C59" s="90">
        <f>SUM(C60:C64)</f>
        <v>0</v>
      </c>
      <c r="D59" s="90">
        <v>0</v>
      </c>
    </row>
    <row r="60" spans="1:4" ht="11.25" hidden="1">
      <c r="A60" s="89">
        <v>5531</v>
      </c>
      <c r="B60" s="85" t="s">
        <v>544</v>
      </c>
      <c r="C60" s="90">
        <v>0</v>
      </c>
      <c r="D60" s="90">
        <v>0</v>
      </c>
    </row>
    <row r="61" spans="1:4" ht="11.25" hidden="1">
      <c r="A61" s="89">
        <v>5532</v>
      </c>
      <c r="B61" s="85" t="s">
        <v>545</v>
      </c>
      <c r="C61" s="90">
        <v>0</v>
      </c>
      <c r="D61" s="90">
        <v>0</v>
      </c>
    </row>
    <row r="62" spans="1:4" ht="11.25" hidden="1">
      <c r="A62" s="89">
        <v>5533</v>
      </c>
      <c r="B62" s="85" t="s">
        <v>546</v>
      </c>
      <c r="C62" s="90">
        <v>0</v>
      </c>
      <c r="D62" s="90">
        <v>0</v>
      </c>
    </row>
    <row r="63" spans="1:4" ht="11.25" hidden="1">
      <c r="A63" s="89">
        <v>5534</v>
      </c>
      <c r="B63" s="85" t="s">
        <v>547</v>
      </c>
      <c r="C63" s="90">
        <v>0</v>
      </c>
      <c r="D63" s="90">
        <v>0</v>
      </c>
    </row>
    <row r="64" spans="1:4" ht="11.25" hidden="1">
      <c r="A64" s="89">
        <v>5535</v>
      </c>
      <c r="B64" s="85" t="s">
        <v>548</v>
      </c>
      <c r="C64" s="90">
        <v>0</v>
      </c>
      <c r="D64" s="90">
        <v>0</v>
      </c>
    </row>
    <row r="65" spans="1:4" ht="11.25" hidden="1">
      <c r="A65" s="89">
        <v>5540</v>
      </c>
      <c r="B65" s="85" t="s">
        <v>549</v>
      </c>
      <c r="C65" s="90">
        <f>SUM(C66)</f>
        <v>0</v>
      </c>
      <c r="D65" s="90">
        <v>0</v>
      </c>
    </row>
    <row r="66" spans="1:4" ht="11.25" hidden="1">
      <c r="A66" s="89">
        <v>5541</v>
      </c>
      <c r="B66" s="85" t="s">
        <v>549</v>
      </c>
      <c r="C66" s="90">
        <v>0</v>
      </c>
      <c r="D66" s="90">
        <v>0</v>
      </c>
    </row>
    <row r="67" spans="1:4" ht="11.25" hidden="1">
      <c r="A67" s="89">
        <v>5550</v>
      </c>
      <c r="B67" s="85" t="s">
        <v>550</v>
      </c>
      <c r="C67" s="90">
        <f>SUM(C68)</f>
        <v>0</v>
      </c>
      <c r="D67" s="90">
        <v>0</v>
      </c>
    </row>
    <row r="68" spans="1:4" ht="11.25" hidden="1">
      <c r="A68" s="89">
        <v>5551</v>
      </c>
      <c r="B68" s="85" t="s">
        <v>550</v>
      </c>
      <c r="C68" s="90">
        <v>0</v>
      </c>
      <c r="D68" s="90">
        <v>0</v>
      </c>
    </row>
    <row r="69" spans="1:4" ht="11.25" hidden="1">
      <c r="A69" s="89">
        <v>5590</v>
      </c>
      <c r="B69" s="85" t="s">
        <v>551</v>
      </c>
      <c r="C69" s="90">
        <f>SUM(C70:C77)</f>
        <v>0</v>
      </c>
      <c r="D69" s="90">
        <v>0</v>
      </c>
    </row>
    <row r="70" spans="1:4" ht="11.25" hidden="1">
      <c r="A70" s="89">
        <v>5591</v>
      </c>
      <c r="B70" s="85" t="s">
        <v>552</v>
      </c>
      <c r="C70" s="90">
        <v>0</v>
      </c>
      <c r="D70" s="90">
        <v>0</v>
      </c>
    </row>
    <row r="71" spans="1:4" ht="11.25" hidden="1">
      <c r="A71" s="89">
        <v>5592</v>
      </c>
      <c r="B71" s="85" t="s">
        <v>553</v>
      </c>
      <c r="C71" s="90">
        <v>0</v>
      </c>
      <c r="D71" s="90">
        <v>0</v>
      </c>
    </row>
    <row r="72" spans="1:4" ht="11.25" hidden="1">
      <c r="A72" s="89">
        <v>5593</v>
      </c>
      <c r="B72" s="85" t="s">
        <v>554</v>
      </c>
      <c r="C72" s="90">
        <v>0</v>
      </c>
      <c r="D72" s="90">
        <v>0</v>
      </c>
    </row>
    <row r="73" spans="1:4" ht="11.25" hidden="1">
      <c r="A73" s="89">
        <v>5594</v>
      </c>
      <c r="B73" s="85" t="s">
        <v>555</v>
      </c>
      <c r="C73" s="90">
        <v>0</v>
      </c>
      <c r="D73" s="90">
        <v>0</v>
      </c>
    </row>
    <row r="74" spans="1:4" ht="11.25" hidden="1">
      <c r="A74" s="89">
        <v>5595</v>
      </c>
      <c r="B74" s="85" t="s">
        <v>556</v>
      </c>
      <c r="C74" s="90">
        <v>0</v>
      </c>
      <c r="D74" s="90">
        <v>0</v>
      </c>
    </row>
    <row r="75" spans="1:4" ht="11.25" hidden="1">
      <c r="A75" s="89">
        <v>5596</v>
      </c>
      <c r="B75" s="85" t="s">
        <v>449</v>
      </c>
      <c r="C75" s="90">
        <v>0</v>
      </c>
      <c r="D75" s="90">
        <v>0</v>
      </c>
    </row>
    <row r="76" spans="1:4" ht="11.25" hidden="1">
      <c r="A76" s="89">
        <v>5597</v>
      </c>
      <c r="B76" s="85" t="s">
        <v>557</v>
      </c>
      <c r="C76" s="90">
        <v>0</v>
      </c>
      <c r="D76" s="90">
        <v>0</v>
      </c>
    </row>
    <row r="77" spans="1:4" ht="11.25" hidden="1">
      <c r="A77" s="89">
        <v>5599</v>
      </c>
      <c r="B77" s="85" t="s">
        <v>558</v>
      </c>
      <c r="C77" s="90">
        <v>0</v>
      </c>
      <c r="D77" s="90">
        <v>0</v>
      </c>
    </row>
    <row r="78" spans="1:4" ht="11.25" hidden="1">
      <c r="A78" s="89">
        <v>5600</v>
      </c>
      <c r="B78" s="85" t="s">
        <v>126</v>
      </c>
      <c r="C78" s="90">
        <f>SUM(C79)</f>
        <v>0</v>
      </c>
      <c r="D78" s="90">
        <v>0</v>
      </c>
    </row>
    <row r="79" spans="1:4" ht="11.25" hidden="1">
      <c r="A79" s="89">
        <v>5610</v>
      </c>
      <c r="B79" s="85" t="s">
        <v>559</v>
      </c>
      <c r="C79" s="90">
        <f>SUM(C80)</f>
        <v>0</v>
      </c>
      <c r="D79" s="90">
        <v>0</v>
      </c>
    </row>
    <row r="80" spans="1:4" ht="11.25" hidden="1">
      <c r="A80" s="89">
        <v>5611</v>
      </c>
      <c r="B80" s="85" t="s">
        <v>560</v>
      </c>
      <c r="C80" s="90">
        <v>0</v>
      </c>
      <c r="D80" s="90">
        <v>0</v>
      </c>
    </row>
    <row r="81" spans="1:4" ht="11.25">
      <c r="A81" s="89"/>
      <c r="C81" s="90"/>
      <c r="D81" s="90"/>
    </row>
    <row r="83" spans="1:3" ht="11.25">
      <c r="A83" s="85" t="s">
        <v>603</v>
      </c>
      <c r="C83" s="85" t="s">
        <v>605</v>
      </c>
    </row>
  </sheetData>
  <sheetProtection formatCells="0" formatColumns="0" formatRows="0" insertColumns="0" insertRows="0" insertHyperlinks="0" deleteColumns="0" deleteRows="0" sort="0" autoFilter="0" pivotTables="0"/>
  <mergeCells count="4">
    <mergeCell ref="A1:C1"/>
    <mergeCell ref="A2:C2"/>
    <mergeCell ref="A3:C3"/>
    <mergeCell ref="A43:G43"/>
  </mergeCells>
  <dataValidations count="2">
    <dataValidation allowBlank="1" showInputMessage="1" showErrorMessage="1" prompt="Importe final del periodo que corresponde la información financiera trimestral que se presenta." sqref="C7 C19 C45"/>
    <dataValidation allowBlank="1" showInputMessage="1" showErrorMessage="1" prompt="Saldo al 31 de diciembre del año anterior que se presenta" sqref="D7 D45"/>
  </dataValidations>
  <printOptions/>
  <pageMargins left="0.7086614173228347" right="0.7086614173228347" top="1.313031496062992" bottom="0.7480314960629921" header="0.31496062992125984" footer="0.31496062992125984"/>
  <pageSetup horizontalDpi="600" verticalDpi="600" orientation="portrait" paperSize="9" scale="66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17"/>
  <sheetViews>
    <sheetView zoomScaleSheetLayoutView="120" zoomScalePageLayoutView="0" workbookViewId="0" topLeftCell="A1">
      <pane ySplit="1" topLeftCell="A2" activePane="bottomLeft" state="frozen"/>
      <selection pane="topLeft" activeCell="A14" sqref="A14:B14"/>
      <selection pane="bottomLeft" activeCell="B2" sqref="B2"/>
    </sheetView>
  </sheetViews>
  <sheetFormatPr defaultColWidth="11.421875" defaultRowHeight="15"/>
  <cols>
    <col min="1" max="1" width="11.421875" style="34" customWidth="1"/>
    <col min="2" max="2" width="124.28125" style="32" customWidth="1"/>
    <col min="3" max="16384" width="11.421875" style="34" customWidth="1"/>
  </cols>
  <sheetData>
    <row r="2" spans="1:2" ht="15" customHeight="1">
      <c r="A2" s="56" t="s">
        <v>278</v>
      </c>
      <c r="B2" s="53" t="s">
        <v>92</v>
      </c>
    </row>
    <row r="3" ht="11.25">
      <c r="B3" s="7"/>
    </row>
    <row r="4" spans="1:2" ht="13.5" customHeight="1">
      <c r="A4" s="64" t="s">
        <v>31</v>
      </c>
      <c r="B4" s="57" t="s">
        <v>125</v>
      </c>
    </row>
    <row r="5" ht="13.5" customHeight="1">
      <c r="B5" s="57" t="s">
        <v>93</v>
      </c>
    </row>
    <row r="6" ht="13.5" customHeight="1">
      <c r="B6" s="57" t="s">
        <v>239</v>
      </c>
    </row>
    <row r="7" ht="13.5" customHeight="1">
      <c r="B7" s="57" t="s">
        <v>241</v>
      </c>
    </row>
    <row r="8" ht="13.5" customHeight="1">
      <c r="B8" s="57" t="s">
        <v>106</v>
      </c>
    </row>
    <row r="9" ht="11.25">
      <c r="B9" s="5"/>
    </row>
    <row r="10" spans="1:2" ht="15" customHeight="1">
      <c r="A10" s="64" t="s">
        <v>33</v>
      </c>
      <c r="B10" s="54" t="s">
        <v>240</v>
      </c>
    </row>
    <row r="11" ht="15" customHeight="1">
      <c r="B11" s="54" t="s">
        <v>119</v>
      </c>
    </row>
    <row r="12" ht="15" customHeight="1">
      <c r="B12" s="69" t="s">
        <v>283</v>
      </c>
    </row>
    <row r="13" ht="11.25">
      <c r="B13" s="68"/>
    </row>
    <row r="14" spans="1:2" ht="15" customHeight="1">
      <c r="A14" s="64" t="s">
        <v>120</v>
      </c>
      <c r="B14" s="57" t="s">
        <v>239</v>
      </c>
    </row>
    <row r="15" ht="15" customHeight="1">
      <c r="B15" s="57" t="s">
        <v>241</v>
      </c>
    </row>
    <row r="16" ht="11.25">
      <c r="B16" s="68"/>
    </row>
    <row r="17" ht="11.25">
      <c r="B17" s="68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90" r:id="rId1"/>
  <headerFooter>
    <oddHeader>&amp;CNOTAS A LOS ESTADOS FINANCIEROS</oddHeader>
    <oddFooter>&amp;L&amp;F&amp;R&amp;A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26"/>
  <sheetViews>
    <sheetView showGridLines="0" zoomScalePageLayoutView="0" workbookViewId="0" topLeftCell="A1">
      <selection activeCell="B24" sqref="B24"/>
    </sheetView>
  </sheetViews>
  <sheetFormatPr defaultColWidth="11.421875" defaultRowHeight="15"/>
  <cols>
    <col min="1" max="1" width="1.7109375" style="95" customWidth="1"/>
    <col min="2" max="2" width="63.140625" style="95" customWidth="1"/>
    <col min="3" max="4" width="17.7109375" style="95" customWidth="1"/>
    <col min="5" max="16384" width="11.421875" style="95" customWidth="1"/>
  </cols>
  <sheetData>
    <row r="1" spans="1:4" s="93" customFormat="1" ht="18.75" customHeight="1">
      <c r="A1" s="173" t="s">
        <v>595</v>
      </c>
      <c r="B1" s="173"/>
      <c r="C1" s="173"/>
      <c r="D1" s="173"/>
    </row>
    <row r="2" spans="1:4" s="93" customFormat="1" ht="18.75" customHeight="1">
      <c r="A2" s="173" t="s">
        <v>591</v>
      </c>
      <c r="B2" s="173"/>
      <c r="C2" s="173"/>
      <c r="D2" s="173"/>
    </row>
    <row r="3" spans="1:4" s="93" customFormat="1" ht="18.75" customHeight="1">
      <c r="A3" s="173" t="s">
        <v>596</v>
      </c>
      <c r="B3" s="173"/>
      <c r="C3" s="173"/>
      <c r="D3" s="173"/>
    </row>
    <row r="4" spans="1:4" s="96" customFormat="1" ht="18.75" customHeight="1">
      <c r="A4" s="174" t="s">
        <v>587</v>
      </c>
      <c r="B4" s="174"/>
      <c r="C4" s="174"/>
      <c r="D4" s="174"/>
    </row>
    <row r="5" spans="1:4" s="94" customFormat="1" ht="11.25">
      <c r="A5" s="97"/>
      <c r="B5" s="98"/>
      <c r="C5" s="98"/>
      <c r="D5" s="98"/>
    </row>
    <row r="6" spans="1:4" ht="11.25">
      <c r="A6" s="99" t="s">
        <v>146</v>
      </c>
      <c r="B6" s="99"/>
      <c r="C6" s="100"/>
      <c r="D6" s="101">
        <v>191784049.19</v>
      </c>
    </row>
    <row r="7" spans="2:4" ht="11.25">
      <c r="B7" s="102"/>
      <c r="C7" s="103"/>
      <c r="D7" s="104"/>
    </row>
    <row r="8" spans="1:4" ht="11.25">
      <c r="A8" s="105" t="s">
        <v>145</v>
      </c>
      <c r="B8" s="106"/>
      <c r="C8" s="107"/>
      <c r="D8" s="108">
        <f>SUM(C9:C13)</f>
        <v>0</v>
      </c>
    </row>
    <row r="9" spans="1:4" ht="11.25">
      <c r="A9" s="109"/>
      <c r="B9" s="110" t="s">
        <v>144</v>
      </c>
      <c r="C9" s="111">
        <v>0</v>
      </c>
      <c r="D9" s="112"/>
    </row>
    <row r="10" spans="1:4" ht="11.25">
      <c r="A10" s="109"/>
      <c r="B10" s="110" t="s">
        <v>143</v>
      </c>
      <c r="C10" s="111">
        <v>0</v>
      </c>
      <c r="D10" s="113"/>
    </row>
    <row r="11" spans="1:4" ht="11.25">
      <c r="A11" s="109"/>
      <c r="B11" s="110" t="s">
        <v>142</v>
      </c>
      <c r="C11" s="111">
        <v>0</v>
      </c>
      <c r="D11" s="113"/>
    </row>
    <row r="12" spans="1:4" ht="11.25">
      <c r="A12" s="109"/>
      <c r="B12" s="110" t="s">
        <v>141</v>
      </c>
      <c r="C12" s="111">
        <v>0</v>
      </c>
      <c r="D12" s="113"/>
    </row>
    <row r="13" spans="1:4" ht="11.25">
      <c r="A13" s="114" t="s">
        <v>140</v>
      </c>
      <c r="B13" s="110"/>
      <c r="C13" s="111">
        <v>0</v>
      </c>
      <c r="D13" s="113"/>
    </row>
    <row r="14" spans="2:4" ht="11.25">
      <c r="B14" s="115"/>
      <c r="C14" s="116"/>
      <c r="D14" s="117"/>
    </row>
    <row r="15" spans="1:4" ht="11.25">
      <c r="A15" s="105" t="s">
        <v>139</v>
      </c>
      <c r="B15" s="106"/>
      <c r="C15" s="107"/>
      <c r="D15" s="108">
        <f>+C16+C19</f>
        <v>23658428.92</v>
      </c>
    </row>
    <row r="16" spans="1:4" ht="11.25">
      <c r="A16" s="109"/>
      <c r="B16" s="110" t="s">
        <v>138</v>
      </c>
      <c r="C16" s="111">
        <v>0</v>
      </c>
      <c r="D16" s="112"/>
    </row>
    <row r="17" spans="1:4" ht="11.25">
      <c r="A17" s="109"/>
      <c r="B17" s="110" t="s">
        <v>137</v>
      </c>
      <c r="C17" s="111">
        <v>0</v>
      </c>
      <c r="D17" s="113"/>
    </row>
    <row r="18" spans="1:4" ht="11.25">
      <c r="A18" s="109"/>
      <c r="B18" s="110" t="s">
        <v>136</v>
      </c>
      <c r="C18" s="111">
        <v>0</v>
      </c>
      <c r="D18" s="113"/>
    </row>
    <row r="19" spans="1:4" ht="11.25">
      <c r="A19" s="114" t="s">
        <v>135</v>
      </c>
      <c r="B19" s="118"/>
      <c r="C19" s="119">
        <v>23658428.92</v>
      </c>
      <c r="D19" s="113"/>
    </row>
    <row r="20" spans="2:4" ht="11.25">
      <c r="B20" s="120"/>
      <c r="C20" s="121"/>
      <c r="D20" s="117"/>
    </row>
    <row r="21" spans="1:6" ht="11.25">
      <c r="A21" s="99" t="s">
        <v>134</v>
      </c>
      <c r="B21" s="99"/>
      <c r="C21" s="122"/>
      <c r="D21" s="101">
        <f>+D6+D8-D15</f>
        <v>168125620.26999998</v>
      </c>
      <c r="F21" s="142"/>
    </row>
    <row r="26" spans="2:3" ht="11.25">
      <c r="B26" s="95" t="s">
        <v>606</v>
      </c>
      <c r="C26" s="95" t="s">
        <v>609</v>
      </c>
    </row>
  </sheetData>
  <sheetProtection/>
  <mergeCells count="4">
    <mergeCell ref="A1:D1"/>
    <mergeCell ref="A2:D2"/>
    <mergeCell ref="A3:D3"/>
    <mergeCell ref="A4:D4"/>
  </mergeCells>
  <printOptions/>
  <pageMargins left="0.7086614173228347" right="0.7086614173228347" top="1.313031496062992" bottom="0.7480314960629921" header="0.31496062992125984" footer="0.31496062992125984"/>
  <pageSetup horizontalDpi="600" verticalDpi="600" orientation="portrait" paperSize="9" scale="76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39"/>
  <sheetViews>
    <sheetView showGridLines="0" zoomScalePageLayoutView="0" workbookViewId="0" topLeftCell="A12">
      <selection activeCell="D35" sqref="D35"/>
    </sheetView>
  </sheetViews>
  <sheetFormatPr defaultColWidth="11.421875" defaultRowHeight="15"/>
  <cols>
    <col min="1" max="1" width="1.7109375" style="95" customWidth="1"/>
    <col min="2" max="2" width="62.140625" style="95" customWidth="1"/>
    <col min="3" max="3" width="17.7109375" style="95" customWidth="1"/>
    <col min="4" max="4" width="17.7109375" style="142" customWidth="1"/>
    <col min="5" max="16384" width="11.421875" style="95" customWidth="1"/>
  </cols>
  <sheetData>
    <row r="1" spans="1:4" s="123" customFormat="1" ht="18.75" customHeight="1">
      <c r="A1" s="175" t="s">
        <v>595</v>
      </c>
      <c r="B1" s="175"/>
      <c r="C1" s="175"/>
      <c r="D1" s="175"/>
    </row>
    <row r="2" spans="1:4" s="123" customFormat="1" ht="18.75" customHeight="1">
      <c r="A2" s="175" t="s">
        <v>592</v>
      </c>
      <c r="B2" s="175"/>
      <c r="C2" s="175"/>
      <c r="D2" s="175"/>
    </row>
    <row r="3" spans="1:4" s="123" customFormat="1" ht="18.75" customHeight="1">
      <c r="A3" s="175" t="s">
        <v>596</v>
      </c>
      <c r="B3" s="175"/>
      <c r="C3" s="175"/>
      <c r="D3" s="175"/>
    </row>
    <row r="4" spans="1:4" s="124" customFormat="1" ht="11.25">
      <c r="A4" s="176"/>
      <c r="B4" s="176"/>
      <c r="C4" s="176"/>
      <c r="D4" s="176"/>
    </row>
    <row r="5" spans="1:4" ht="11.25">
      <c r="A5" s="125" t="s">
        <v>168</v>
      </c>
      <c r="B5" s="126"/>
      <c r="C5" s="127"/>
      <c r="D5" s="128">
        <v>164414256.24</v>
      </c>
    </row>
    <row r="6" spans="1:4" ht="11.25">
      <c r="A6" s="129"/>
      <c r="B6" s="102"/>
      <c r="C6" s="130"/>
      <c r="D6" s="131"/>
    </row>
    <row r="7" spans="1:4" ht="11.25">
      <c r="A7" s="105" t="s">
        <v>167</v>
      </c>
      <c r="B7" s="132"/>
      <c r="C7" s="127"/>
      <c r="D7" s="133">
        <f>SUM(C8:C24)</f>
        <v>67681384.25999999</v>
      </c>
    </row>
    <row r="8" spans="1:4" ht="11.25">
      <c r="A8" s="109"/>
      <c r="B8" s="134" t="s">
        <v>166</v>
      </c>
      <c r="C8" s="111">
        <v>33215</v>
      </c>
      <c r="D8" s="135"/>
    </row>
    <row r="9" spans="1:4" ht="11.25">
      <c r="A9" s="109"/>
      <c r="B9" s="134" t="s">
        <v>165</v>
      </c>
      <c r="C9" s="111">
        <v>36209.15</v>
      </c>
      <c r="D9" s="136"/>
    </row>
    <row r="10" spans="1:4" ht="11.25">
      <c r="A10" s="109"/>
      <c r="B10" s="134" t="s">
        <v>164</v>
      </c>
      <c r="C10" s="111">
        <v>103837.05</v>
      </c>
      <c r="D10" s="136"/>
    </row>
    <row r="11" spans="1:4" ht="11.25">
      <c r="A11" s="109"/>
      <c r="B11" s="134" t="s">
        <v>163</v>
      </c>
      <c r="C11" s="111">
        <v>0</v>
      </c>
      <c r="D11" s="136"/>
    </row>
    <row r="12" spans="1:4" ht="11.25">
      <c r="A12" s="109"/>
      <c r="B12" s="134" t="s">
        <v>162</v>
      </c>
      <c r="C12" s="111">
        <v>0</v>
      </c>
      <c r="D12" s="136"/>
    </row>
    <row r="13" spans="1:4" ht="11.25">
      <c r="A13" s="109"/>
      <c r="B13" s="134" t="s">
        <v>161</v>
      </c>
      <c r="C13" s="111">
        <v>168564.34</v>
      </c>
      <c r="D13" s="136"/>
    </row>
    <row r="14" spans="1:4" ht="11.25">
      <c r="A14" s="109"/>
      <c r="B14" s="134" t="s">
        <v>160</v>
      </c>
      <c r="C14" s="111">
        <v>0</v>
      </c>
      <c r="D14" s="136"/>
    </row>
    <row r="15" spans="1:4" ht="11.25">
      <c r="A15" s="109"/>
      <c r="B15" s="134" t="s">
        <v>159</v>
      </c>
      <c r="C15" s="111">
        <v>62923777.65</v>
      </c>
      <c r="D15" s="136"/>
    </row>
    <row r="16" spans="1:4" ht="11.25">
      <c r="A16" s="109"/>
      <c r="B16" s="134" t="s">
        <v>158</v>
      </c>
      <c r="C16" s="111">
        <v>0</v>
      </c>
      <c r="D16" s="136"/>
    </row>
    <row r="17" spans="1:4" ht="11.25">
      <c r="A17" s="109"/>
      <c r="B17" s="134" t="s">
        <v>157</v>
      </c>
      <c r="C17" s="111">
        <v>1915781.07</v>
      </c>
      <c r="D17" s="136"/>
    </row>
    <row r="18" spans="1:4" ht="11.25">
      <c r="A18" s="109"/>
      <c r="B18" s="134" t="s">
        <v>156</v>
      </c>
      <c r="C18" s="111">
        <v>0</v>
      </c>
      <c r="D18" s="136"/>
    </row>
    <row r="19" spans="1:4" ht="11.25">
      <c r="A19" s="109"/>
      <c r="B19" s="134" t="s">
        <v>155</v>
      </c>
      <c r="C19" s="111">
        <v>0</v>
      </c>
      <c r="D19" s="136"/>
    </row>
    <row r="20" spans="1:4" ht="11.25">
      <c r="A20" s="109"/>
      <c r="B20" s="134" t="s">
        <v>154</v>
      </c>
      <c r="C20" s="111">
        <v>0</v>
      </c>
      <c r="D20" s="136"/>
    </row>
    <row r="21" spans="1:4" ht="11.25">
      <c r="A21" s="109"/>
      <c r="B21" s="134" t="s">
        <v>153</v>
      </c>
      <c r="C21" s="111">
        <v>0</v>
      </c>
      <c r="D21" s="136"/>
    </row>
    <row r="22" spans="1:4" ht="11.25">
      <c r="A22" s="109"/>
      <c r="B22" s="134" t="s">
        <v>152</v>
      </c>
      <c r="C22" s="111">
        <v>2500000</v>
      </c>
      <c r="D22" s="136"/>
    </row>
    <row r="23" spans="1:4" ht="11.25">
      <c r="A23" s="109"/>
      <c r="B23" s="134" t="s">
        <v>151</v>
      </c>
      <c r="C23" s="111">
        <v>0</v>
      </c>
      <c r="D23" s="136"/>
    </row>
    <row r="24" spans="1:4" ht="11.25">
      <c r="A24" s="109"/>
      <c r="B24" s="137" t="s">
        <v>150</v>
      </c>
      <c r="C24" s="111">
        <v>0</v>
      </c>
      <c r="D24" s="136"/>
    </row>
    <row r="25" spans="1:4" ht="11.25">
      <c r="A25" s="129"/>
      <c r="B25" s="138"/>
      <c r="C25" s="139"/>
      <c r="D25" s="140"/>
    </row>
    <row r="26" spans="1:4" ht="11.25">
      <c r="A26" s="105" t="s">
        <v>149</v>
      </c>
      <c r="B26" s="132"/>
      <c r="C26" s="141"/>
      <c r="D26" s="133">
        <f>SUM(D27:D33)</f>
        <v>0</v>
      </c>
    </row>
    <row r="27" spans="1:4" ht="11.25">
      <c r="A27" s="109"/>
      <c r="B27" s="134" t="s">
        <v>133</v>
      </c>
      <c r="C27" s="111">
        <v>0</v>
      </c>
      <c r="D27" s="135"/>
    </row>
    <row r="28" spans="1:4" ht="11.25">
      <c r="A28" s="109"/>
      <c r="B28" s="134" t="s">
        <v>131</v>
      </c>
      <c r="C28" s="111">
        <v>0</v>
      </c>
      <c r="D28" s="136"/>
    </row>
    <row r="29" spans="1:4" ht="11.25">
      <c r="A29" s="109"/>
      <c r="B29" s="134" t="s">
        <v>130</v>
      </c>
      <c r="C29" s="111">
        <v>0</v>
      </c>
      <c r="D29" s="136"/>
    </row>
    <row r="30" spans="1:4" ht="11.25">
      <c r="A30" s="109"/>
      <c r="B30" s="134" t="s">
        <v>129</v>
      </c>
      <c r="C30" s="111">
        <v>0</v>
      </c>
      <c r="D30" s="136"/>
    </row>
    <row r="31" spans="1:4" ht="11.25">
      <c r="A31" s="109"/>
      <c r="B31" s="134" t="s">
        <v>128</v>
      </c>
      <c r="C31" s="111">
        <v>0</v>
      </c>
      <c r="D31" s="136"/>
    </row>
    <row r="32" spans="1:4" ht="11.25">
      <c r="A32" s="109"/>
      <c r="B32" s="134" t="s">
        <v>127</v>
      </c>
      <c r="C32" s="111">
        <v>0</v>
      </c>
      <c r="D32" s="136"/>
    </row>
    <row r="33" spans="1:4" ht="11.25">
      <c r="A33" s="109"/>
      <c r="B33" s="137" t="s">
        <v>148</v>
      </c>
      <c r="C33" s="119">
        <v>0</v>
      </c>
      <c r="D33" s="136"/>
    </row>
    <row r="34" spans="1:4" ht="11.25">
      <c r="A34" s="129"/>
      <c r="B34" s="138"/>
      <c r="C34" s="139"/>
      <c r="D34" s="140"/>
    </row>
    <row r="35" spans="1:6" ht="11.25">
      <c r="A35" s="126" t="s">
        <v>147</v>
      </c>
      <c r="B35" s="126"/>
      <c r="C35" s="127"/>
      <c r="D35" s="128">
        <f>+D5-D7+D26</f>
        <v>96732871.98000002</v>
      </c>
      <c r="F35" s="142"/>
    </row>
    <row r="39" spans="2:3" ht="11.25">
      <c r="B39" s="95" t="s">
        <v>607</v>
      </c>
      <c r="C39" s="95" t="s">
        <v>608</v>
      </c>
    </row>
  </sheetData>
  <sheetProtection/>
  <mergeCells count="4">
    <mergeCell ref="A1:D1"/>
    <mergeCell ref="A2:D2"/>
    <mergeCell ref="A3:D3"/>
    <mergeCell ref="A4:D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2"/>
  <ignoredErrors>
    <ignoredError sqref="B3:D3 B2:D2" unlockedFormula="1"/>
  </ignoredError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47"/>
  <sheetViews>
    <sheetView zoomScalePageLayoutView="0" workbookViewId="0" topLeftCell="A1">
      <selection activeCell="A2" sqref="A2:F2"/>
    </sheetView>
  </sheetViews>
  <sheetFormatPr defaultColWidth="9.140625" defaultRowHeight="15"/>
  <cols>
    <col min="1" max="1" width="10.00390625" style="85" customWidth="1"/>
    <col min="2" max="2" width="68.57421875" style="85" bestFit="1" customWidth="1"/>
    <col min="3" max="3" width="17.421875" style="85" bestFit="1" customWidth="1"/>
    <col min="4" max="5" width="23.7109375" style="85" bestFit="1" customWidth="1"/>
    <col min="6" max="6" width="19.28125" style="85" customWidth="1"/>
    <col min="7" max="7" width="20.57421875" style="85" customWidth="1"/>
    <col min="8" max="10" width="20.28125" style="85" customWidth="1"/>
    <col min="11" max="16384" width="9.140625" style="85" customWidth="1"/>
  </cols>
  <sheetData>
    <row r="1" spans="1:8" ht="18.75" customHeight="1">
      <c r="A1" s="171" t="s">
        <v>595</v>
      </c>
      <c r="B1" s="177"/>
      <c r="C1" s="177"/>
      <c r="D1" s="177"/>
      <c r="E1" s="177"/>
      <c r="F1" s="177"/>
      <c r="G1" s="83" t="s">
        <v>284</v>
      </c>
      <c r="H1" s="84">
        <f>'Notas a los Edos Financieros'!E1</f>
        <v>2018</v>
      </c>
    </row>
    <row r="2" spans="1:8" ht="18.75" customHeight="1">
      <c r="A2" s="171" t="s">
        <v>593</v>
      </c>
      <c r="B2" s="177"/>
      <c r="C2" s="177"/>
      <c r="D2" s="177"/>
      <c r="E2" s="177"/>
      <c r="F2" s="177"/>
      <c r="G2" s="83" t="s">
        <v>286</v>
      </c>
      <c r="H2" s="84" t="str">
        <f>'Notas a los Edos Financieros'!E2</f>
        <v>Trimestral</v>
      </c>
    </row>
    <row r="3" spans="1:8" ht="18.75" customHeight="1">
      <c r="A3" s="178" t="s">
        <v>596</v>
      </c>
      <c r="B3" s="179"/>
      <c r="C3" s="179"/>
      <c r="D3" s="179"/>
      <c r="E3" s="179"/>
      <c r="F3" s="179"/>
      <c r="G3" s="83" t="s">
        <v>288</v>
      </c>
      <c r="H3" s="84">
        <f>'Notas a los Edos Financieros'!E3</f>
        <v>1</v>
      </c>
    </row>
    <row r="4" spans="1:8" ht="11.25">
      <c r="A4" s="86" t="s">
        <v>289</v>
      </c>
      <c r="B4" s="87"/>
      <c r="C4" s="87"/>
      <c r="D4" s="87"/>
      <c r="E4" s="87"/>
      <c r="F4" s="87"/>
      <c r="G4" s="87"/>
      <c r="H4" s="87"/>
    </row>
    <row r="7" spans="1:10" ht="11.25">
      <c r="A7" s="88" t="s">
        <v>233</v>
      </c>
      <c r="B7" s="88" t="s">
        <v>588</v>
      </c>
      <c r="C7" s="88" t="s">
        <v>266</v>
      </c>
      <c r="D7" s="88" t="s">
        <v>589</v>
      </c>
      <c r="E7" s="88" t="s">
        <v>590</v>
      </c>
      <c r="F7" s="88" t="s">
        <v>265</v>
      </c>
      <c r="G7" s="88" t="s">
        <v>208</v>
      </c>
      <c r="H7" s="88" t="s">
        <v>268</v>
      </c>
      <c r="I7" s="88" t="s">
        <v>269</v>
      </c>
      <c r="J7" s="88" t="s">
        <v>270</v>
      </c>
    </row>
    <row r="8" spans="1:2" s="144" customFormat="1" ht="11.25">
      <c r="A8" s="143">
        <v>7000</v>
      </c>
      <c r="B8" s="144" t="s">
        <v>209</v>
      </c>
    </row>
    <row r="9" spans="1:6" ht="11.25">
      <c r="A9" s="85">
        <v>7110</v>
      </c>
      <c r="B9" s="85" t="s">
        <v>208</v>
      </c>
      <c r="C9" s="90">
        <v>0</v>
      </c>
      <c r="D9" s="90">
        <v>0</v>
      </c>
      <c r="E9" s="90">
        <v>0</v>
      </c>
      <c r="F9" s="90">
        <v>0</v>
      </c>
    </row>
    <row r="10" spans="1:6" ht="11.25">
      <c r="A10" s="85">
        <v>7120</v>
      </c>
      <c r="B10" s="85" t="s">
        <v>207</v>
      </c>
      <c r="C10" s="90">
        <v>0</v>
      </c>
      <c r="D10" s="90">
        <v>0</v>
      </c>
      <c r="E10" s="90">
        <v>0</v>
      </c>
      <c r="F10" s="90">
        <v>0</v>
      </c>
    </row>
    <row r="11" spans="1:6" ht="11.25">
      <c r="A11" s="85">
        <v>7130</v>
      </c>
      <c r="B11" s="85" t="s">
        <v>206</v>
      </c>
      <c r="C11" s="90">
        <v>0</v>
      </c>
      <c r="D11" s="90">
        <v>0</v>
      </c>
      <c r="E11" s="90">
        <v>0</v>
      </c>
      <c r="F11" s="90">
        <v>0</v>
      </c>
    </row>
    <row r="12" spans="1:6" ht="11.25">
      <c r="A12" s="85">
        <v>7140</v>
      </c>
      <c r="B12" s="85" t="s">
        <v>205</v>
      </c>
      <c r="C12" s="90">
        <v>0</v>
      </c>
      <c r="D12" s="90">
        <v>0</v>
      </c>
      <c r="E12" s="90">
        <v>0</v>
      </c>
      <c r="F12" s="90">
        <v>0</v>
      </c>
    </row>
    <row r="13" spans="1:6" ht="11.25">
      <c r="A13" s="85">
        <v>7150</v>
      </c>
      <c r="B13" s="85" t="s">
        <v>204</v>
      </c>
      <c r="C13" s="90">
        <v>0</v>
      </c>
      <c r="D13" s="90">
        <v>0</v>
      </c>
      <c r="E13" s="90">
        <v>0</v>
      </c>
      <c r="F13" s="90">
        <v>0</v>
      </c>
    </row>
    <row r="14" spans="1:6" ht="11.25">
      <c r="A14" s="85">
        <v>7160</v>
      </c>
      <c r="B14" s="85" t="s">
        <v>203</v>
      </c>
      <c r="C14" s="90">
        <v>0</v>
      </c>
      <c r="D14" s="90">
        <v>0</v>
      </c>
      <c r="E14" s="90">
        <v>0</v>
      </c>
      <c r="F14" s="90">
        <v>0</v>
      </c>
    </row>
    <row r="15" spans="1:6" ht="11.25">
      <c r="A15" s="85">
        <v>7210</v>
      </c>
      <c r="B15" s="85" t="s">
        <v>202</v>
      </c>
      <c r="C15" s="90">
        <v>0</v>
      </c>
      <c r="D15" s="90">
        <v>0</v>
      </c>
      <c r="E15" s="90">
        <v>0</v>
      </c>
      <c r="F15" s="90">
        <v>0</v>
      </c>
    </row>
    <row r="16" spans="1:6" ht="11.25">
      <c r="A16" s="85">
        <v>7220</v>
      </c>
      <c r="B16" s="85" t="s">
        <v>201</v>
      </c>
      <c r="C16" s="90">
        <v>0</v>
      </c>
      <c r="D16" s="90">
        <v>0</v>
      </c>
      <c r="E16" s="90">
        <v>0</v>
      </c>
      <c r="F16" s="90">
        <v>0</v>
      </c>
    </row>
    <row r="17" spans="1:6" ht="11.25">
      <c r="A17" s="85">
        <v>7230</v>
      </c>
      <c r="B17" s="85" t="s">
        <v>200</v>
      </c>
      <c r="C17" s="90">
        <v>0</v>
      </c>
      <c r="D17" s="90">
        <v>0</v>
      </c>
      <c r="E17" s="90">
        <v>0</v>
      </c>
      <c r="F17" s="90">
        <v>0</v>
      </c>
    </row>
    <row r="18" spans="1:6" ht="11.25">
      <c r="A18" s="85">
        <v>7240</v>
      </c>
      <c r="B18" s="85" t="s">
        <v>199</v>
      </c>
      <c r="C18" s="90">
        <v>0</v>
      </c>
      <c r="D18" s="90">
        <v>0</v>
      </c>
      <c r="E18" s="90">
        <v>0</v>
      </c>
      <c r="F18" s="90">
        <v>0</v>
      </c>
    </row>
    <row r="19" spans="1:6" ht="11.25">
      <c r="A19" s="85">
        <v>7250</v>
      </c>
      <c r="B19" s="85" t="s">
        <v>198</v>
      </c>
      <c r="C19" s="90">
        <v>0</v>
      </c>
      <c r="D19" s="90">
        <v>0</v>
      </c>
      <c r="E19" s="90">
        <v>0</v>
      </c>
      <c r="F19" s="90">
        <v>0</v>
      </c>
    </row>
    <row r="20" spans="1:6" ht="11.25">
      <c r="A20" s="85">
        <v>7260</v>
      </c>
      <c r="B20" s="85" t="s">
        <v>197</v>
      </c>
      <c r="C20" s="90">
        <v>0</v>
      </c>
      <c r="D20" s="90">
        <v>0</v>
      </c>
      <c r="E20" s="90">
        <v>0</v>
      </c>
      <c r="F20" s="90">
        <v>0</v>
      </c>
    </row>
    <row r="21" spans="1:6" ht="11.25">
      <c r="A21" s="85">
        <v>7310</v>
      </c>
      <c r="B21" s="85" t="s">
        <v>196</v>
      </c>
      <c r="C21" s="90">
        <v>0</v>
      </c>
      <c r="D21" s="90">
        <v>0</v>
      </c>
      <c r="E21" s="90">
        <v>0</v>
      </c>
      <c r="F21" s="90">
        <v>0</v>
      </c>
    </row>
    <row r="22" spans="1:6" ht="11.25">
      <c r="A22" s="85">
        <v>7320</v>
      </c>
      <c r="B22" s="85" t="s">
        <v>195</v>
      </c>
      <c r="C22" s="90">
        <v>0</v>
      </c>
      <c r="D22" s="90">
        <v>0</v>
      </c>
      <c r="E22" s="90">
        <v>0</v>
      </c>
      <c r="F22" s="90">
        <v>0</v>
      </c>
    </row>
    <row r="23" spans="1:6" ht="11.25">
      <c r="A23" s="85">
        <v>7330</v>
      </c>
      <c r="B23" s="85" t="s">
        <v>194</v>
      </c>
      <c r="C23" s="90">
        <v>0</v>
      </c>
      <c r="D23" s="90">
        <v>0</v>
      </c>
      <c r="E23" s="90">
        <v>0</v>
      </c>
      <c r="F23" s="90">
        <v>0</v>
      </c>
    </row>
    <row r="24" spans="1:6" ht="11.25">
      <c r="A24" s="85">
        <v>7340</v>
      </c>
      <c r="B24" s="85" t="s">
        <v>193</v>
      </c>
      <c r="C24" s="90">
        <v>0</v>
      </c>
      <c r="D24" s="90">
        <v>0</v>
      </c>
      <c r="E24" s="90">
        <v>0</v>
      </c>
      <c r="F24" s="90">
        <v>0</v>
      </c>
    </row>
    <row r="25" spans="1:6" ht="11.25">
      <c r="A25" s="85">
        <v>7350</v>
      </c>
      <c r="B25" s="85" t="s">
        <v>192</v>
      </c>
      <c r="C25" s="90">
        <v>0</v>
      </c>
      <c r="D25" s="90">
        <v>0</v>
      </c>
      <c r="E25" s="90">
        <v>0</v>
      </c>
      <c r="F25" s="90">
        <v>0</v>
      </c>
    </row>
    <row r="26" spans="1:6" ht="11.25">
      <c r="A26" s="85">
        <v>7360</v>
      </c>
      <c r="B26" s="85" t="s">
        <v>191</v>
      </c>
      <c r="C26" s="90">
        <v>0</v>
      </c>
      <c r="D26" s="90">
        <v>0</v>
      </c>
      <c r="E26" s="90">
        <v>0</v>
      </c>
      <c r="F26" s="90">
        <v>0</v>
      </c>
    </row>
    <row r="27" spans="1:6" ht="11.25">
      <c r="A27" s="85">
        <v>7410</v>
      </c>
      <c r="B27" s="85" t="s">
        <v>190</v>
      </c>
      <c r="C27" s="90">
        <v>0</v>
      </c>
      <c r="D27" s="90">
        <v>0</v>
      </c>
      <c r="E27" s="90">
        <v>0</v>
      </c>
      <c r="F27" s="90">
        <v>0</v>
      </c>
    </row>
    <row r="28" spans="1:6" ht="11.25">
      <c r="A28" s="85">
        <v>7420</v>
      </c>
      <c r="B28" s="85" t="s">
        <v>189</v>
      </c>
      <c r="C28" s="90">
        <v>0</v>
      </c>
      <c r="D28" s="90">
        <v>0</v>
      </c>
      <c r="E28" s="90">
        <v>0</v>
      </c>
      <c r="F28" s="90">
        <v>0</v>
      </c>
    </row>
    <row r="29" spans="1:6" ht="11.25">
      <c r="A29" s="85">
        <v>7510</v>
      </c>
      <c r="B29" s="85" t="s">
        <v>188</v>
      </c>
      <c r="C29" s="90">
        <v>0</v>
      </c>
      <c r="D29" s="90">
        <v>0</v>
      </c>
      <c r="E29" s="90">
        <v>0</v>
      </c>
      <c r="F29" s="90">
        <v>0</v>
      </c>
    </row>
    <row r="30" spans="1:6" ht="11.25">
      <c r="A30" s="85">
        <v>7520</v>
      </c>
      <c r="B30" s="85" t="s">
        <v>187</v>
      </c>
      <c r="C30" s="90">
        <v>0</v>
      </c>
      <c r="D30" s="90">
        <v>0</v>
      </c>
      <c r="E30" s="90">
        <v>0</v>
      </c>
      <c r="F30" s="90">
        <v>0</v>
      </c>
    </row>
    <row r="31" spans="1:6" ht="11.25">
      <c r="A31" s="85">
        <v>7610</v>
      </c>
      <c r="B31" s="85" t="s">
        <v>186</v>
      </c>
      <c r="C31" s="90">
        <v>0</v>
      </c>
      <c r="D31" s="90">
        <v>0</v>
      </c>
      <c r="E31" s="90">
        <v>0</v>
      </c>
      <c r="F31" s="90">
        <v>0</v>
      </c>
    </row>
    <row r="32" spans="1:6" ht="11.25">
      <c r="A32" s="85">
        <v>7620</v>
      </c>
      <c r="B32" s="85" t="s">
        <v>185</v>
      </c>
      <c r="C32" s="90">
        <v>0</v>
      </c>
      <c r="D32" s="90">
        <v>0</v>
      </c>
      <c r="E32" s="90">
        <v>0</v>
      </c>
      <c r="F32" s="90">
        <v>0</v>
      </c>
    </row>
    <row r="33" spans="1:6" ht="11.25">
      <c r="A33" s="85">
        <v>7630</v>
      </c>
      <c r="B33" s="85" t="s">
        <v>184</v>
      </c>
      <c r="C33" s="90">
        <v>0</v>
      </c>
      <c r="D33" s="90">
        <v>0</v>
      </c>
      <c r="E33" s="90">
        <v>0</v>
      </c>
      <c r="F33" s="90">
        <v>0</v>
      </c>
    </row>
    <row r="34" spans="1:6" ht="11.25">
      <c r="A34" s="85">
        <v>7640</v>
      </c>
      <c r="B34" s="85" t="s">
        <v>183</v>
      </c>
      <c r="C34" s="90">
        <v>0</v>
      </c>
      <c r="D34" s="90">
        <v>0</v>
      </c>
      <c r="E34" s="90">
        <v>0</v>
      </c>
      <c r="F34" s="90">
        <v>0</v>
      </c>
    </row>
    <row r="35" spans="1:2" s="144" customFormat="1" ht="11.25">
      <c r="A35" s="143">
        <v>8000</v>
      </c>
      <c r="B35" s="144" t="s">
        <v>181</v>
      </c>
    </row>
    <row r="36" spans="1:6" ht="11.25">
      <c r="A36" s="85">
        <v>8110</v>
      </c>
      <c r="B36" s="85" t="s">
        <v>180</v>
      </c>
      <c r="C36" s="90">
        <v>0</v>
      </c>
      <c r="D36" s="90">
        <v>0</v>
      </c>
      <c r="E36" s="90">
        <v>0</v>
      </c>
      <c r="F36" s="90">
        <v>0</v>
      </c>
    </row>
    <row r="37" spans="1:6" ht="11.25">
      <c r="A37" s="85">
        <v>8120</v>
      </c>
      <c r="B37" s="85" t="s">
        <v>179</v>
      </c>
      <c r="C37" s="90">
        <v>0</v>
      </c>
      <c r="D37" s="90">
        <v>0</v>
      </c>
      <c r="E37" s="90">
        <v>0</v>
      </c>
      <c r="F37" s="90">
        <v>0</v>
      </c>
    </row>
    <row r="38" spans="1:6" ht="11.25">
      <c r="A38" s="85">
        <v>8130</v>
      </c>
      <c r="B38" s="85" t="s">
        <v>178</v>
      </c>
      <c r="C38" s="90">
        <v>0</v>
      </c>
      <c r="D38" s="90">
        <v>0</v>
      </c>
      <c r="E38" s="90">
        <v>0</v>
      </c>
      <c r="F38" s="90">
        <v>0</v>
      </c>
    </row>
    <row r="39" spans="1:6" ht="11.25">
      <c r="A39" s="85">
        <v>8140</v>
      </c>
      <c r="B39" s="85" t="s">
        <v>177</v>
      </c>
      <c r="C39" s="90">
        <v>0</v>
      </c>
      <c r="D39" s="90">
        <v>0</v>
      </c>
      <c r="E39" s="90">
        <v>0</v>
      </c>
      <c r="F39" s="90">
        <v>0</v>
      </c>
    </row>
    <row r="40" spans="1:6" ht="11.25">
      <c r="A40" s="85">
        <v>8150</v>
      </c>
      <c r="B40" s="85" t="s">
        <v>176</v>
      </c>
      <c r="C40" s="90">
        <v>0</v>
      </c>
      <c r="D40" s="90">
        <v>0</v>
      </c>
      <c r="E40" s="90">
        <v>0</v>
      </c>
      <c r="F40" s="90">
        <v>0</v>
      </c>
    </row>
    <row r="41" spans="1:6" ht="11.25">
      <c r="A41" s="85">
        <v>8210</v>
      </c>
      <c r="B41" s="85" t="s">
        <v>175</v>
      </c>
      <c r="C41" s="90">
        <v>0</v>
      </c>
      <c r="D41" s="90">
        <v>0</v>
      </c>
      <c r="E41" s="90">
        <v>0</v>
      </c>
      <c r="F41" s="90">
        <v>0</v>
      </c>
    </row>
    <row r="42" spans="1:6" ht="11.25">
      <c r="A42" s="85">
        <v>8220</v>
      </c>
      <c r="B42" s="85" t="s">
        <v>174</v>
      </c>
      <c r="C42" s="90">
        <v>0</v>
      </c>
      <c r="D42" s="90">
        <v>0</v>
      </c>
      <c r="E42" s="90">
        <v>0</v>
      </c>
      <c r="F42" s="90">
        <v>0</v>
      </c>
    </row>
    <row r="43" spans="1:6" ht="11.25">
      <c r="A43" s="85">
        <v>8230</v>
      </c>
      <c r="B43" s="85" t="s">
        <v>173</v>
      </c>
      <c r="C43" s="90">
        <v>0</v>
      </c>
      <c r="D43" s="90">
        <v>0</v>
      </c>
      <c r="E43" s="90">
        <v>0</v>
      </c>
      <c r="F43" s="90">
        <v>0</v>
      </c>
    </row>
    <row r="44" spans="1:6" ht="11.25">
      <c r="A44" s="85">
        <v>8240</v>
      </c>
      <c r="B44" s="85" t="s">
        <v>172</v>
      </c>
      <c r="C44" s="90">
        <v>0</v>
      </c>
      <c r="D44" s="90">
        <v>0</v>
      </c>
      <c r="E44" s="90">
        <v>0</v>
      </c>
      <c r="F44" s="90">
        <v>0</v>
      </c>
    </row>
    <row r="45" spans="1:6" ht="11.25">
      <c r="A45" s="85">
        <v>8250</v>
      </c>
      <c r="B45" s="85" t="s">
        <v>171</v>
      </c>
      <c r="C45" s="90">
        <v>0</v>
      </c>
      <c r="D45" s="90">
        <v>0</v>
      </c>
      <c r="E45" s="90">
        <v>0</v>
      </c>
      <c r="F45" s="90">
        <v>0</v>
      </c>
    </row>
    <row r="46" spans="1:6" ht="11.25">
      <c r="A46" s="85">
        <v>8260</v>
      </c>
      <c r="B46" s="85" t="s">
        <v>170</v>
      </c>
      <c r="C46" s="90">
        <v>0</v>
      </c>
      <c r="D46" s="90">
        <v>0</v>
      </c>
      <c r="E46" s="90">
        <v>0</v>
      </c>
      <c r="F46" s="90">
        <v>0</v>
      </c>
    </row>
    <row r="47" spans="1:6" ht="11.25">
      <c r="A47" s="85">
        <v>8270</v>
      </c>
      <c r="B47" s="85" t="s">
        <v>169</v>
      </c>
      <c r="C47" s="90">
        <v>0</v>
      </c>
      <c r="D47" s="90">
        <v>0</v>
      </c>
      <c r="E47" s="90">
        <v>0</v>
      </c>
      <c r="F47" s="90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view="pageBreakPreview" zoomScaleSheetLayoutView="100" zoomScalePageLayoutView="0" workbookViewId="0" topLeftCell="A1">
      <selection activeCell="F15" sqref="F15"/>
    </sheetView>
  </sheetViews>
  <sheetFormatPr defaultColWidth="42.140625" defaultRowHeight="15"/>
  <cols>
    <col min="1" max="2" width="42.140625" style="3" customWidth="1"/>
    <col min="3" max="3" width="18.7109375" style="3" bestFit="1" customWidth="1"/>
    <col min="4" max="4" width="17.00390625" style="3" bestFit="1" customWidth="1"/>
    <col min="5" max="5" width="13.140625" style="3" customWidth="1"/>
    <col min="6" max="6" width="11.421875" style="3" customWidth="1"/>
    <col min="7" max="8" width="11.7109375" style="3" customWidth="1"/>
    <col min="9" max="16384" width="42.140625" style="3" customWidth="1"/>
  </cols>
  <sheetData>
    <row r="1" ht="11.25">
      <c r="E1" s="2" t="s">
        <v>38</v>
      </c>
    </row>
    <row r="2" ht="15" customHeight="1">
      <c r="A2" s="6" t="s">
        <v>35</v>
      </c>
    </row>
    <row r="3" ht="11.25">
      <c r="A3" s="1"/>
    </row>
    <row r="4" s="11" customFormat="1" ht="11.25">
      <c r="A4" s="10" t="s">
        <v>39</v>
      </c>
    </row>
    <row r="5" spans="1:8" s="11" customFormat="1" ht="39.75" customHeight="1">
      <c r="A5" s="180" t="s">
        <v>40</v>
      </c>
      <c r="B5" s="180"/>
      <c r="C5" s="180"/>
      <c r="D5" s="180"/>
      <c r="E5" s="180"/>
      <c r="H5" s="13"/>
    </row>
    <row r="6" spans="1:8" s="11" customFormat="1" ht="11.25">
      <c r="A6" s="12"/>
      <c r="B6" s="12"/>
      <c r="C6" s="12"/>
      <c r="D6" s="12"/>
      <c r="H6" s="13"/>
    </row>
    <row r="7" spans="1:4" s="11" customFormat="1" ht="12.75">
      <c r="A7" s="13" t="s">
        <v>41</v>
      </c>
      <c r="B7" s="13"/>
      <c r="C7" s="13"/>
      <c r="D7" s="13"/>
    </row>
    <row r="8" spans="1:4" s="11" customFormat="1" ht="11.25">
      <c r="A8" s="13"/>
      <c r="B8" s="13"/>
      <c r="C8" s="13"/>
      <c r="D8" s="13"/>
    </row>
    <row r="9" spans="1:4" s="11" customFormat="1" ht="11.25">
      <c r="A9" s="14" t="s">
        <v>42</v>
      </c>
      <c r="B9" s="13"/>
      <c r="C9" s="13"/>
      <c r="D9" s="13"/>
    </row>
    <row r="10" spans="1:5" s="11" customFormat="1" ht="25.5" customHeight="1">
      <c r="A10" s="28" t="s">
        <v>43</v>
      </c>
      <c r="B10" s="181" t="s">
        <v>44</v>
      </c>
      <c r="C10" s="181"/>
      <c r="D10" s="181"/>
      <c r="E10" s="181"/>
    </row>
    <row r="11" spans="1:5" s="11" customFormat="1" ht="12.75" customHeight="1">
      <c r="A11" s="29" t="s">
        <v>45</v>
      </c>
      <c r="B11" s="29" t="s">
        <v>46</v>
      </c>
      <c r="C11" s="29"/>
      <c r="D11" s="29"/>
      <c r="E11" s="29"/>
    </row>
    <row r="12" spans="1:5" s="11" customFormat="1" ht="25.5" customHeight="1">
      <c r="A12" s="29" t="s">
        <v>47</v>
      </c>
      <c r="B12" s="181" t="s">
        <v>48</v>
      </c>
      <c r="C12" s="181"/>
      <c r="D12" s="181"/>
      <c r="E12" s="181"/>
    </row>
    <row r="13" spans="1:5" s="11" customFormat="1" ht="25.5" customHeight="1">
      <c r="A13" s="29" t="s">
        <v>49</v>
      </c>
      <c r="B13" s="181" t="s">
        <v>50</v>
      </c>
      <c r="C13" s="181"/>
      <c r="D13" s="181"/>
      <c r="E13" s="181"/>
    </row>
    <row r="14" spans="1:5" s="11" customFormat="1" ht="11.25" customHeight="1">
      <c r="A14" s="13"/>
      <c r="B14" s="30"/>
      <c r="C14" s="30"/>
      <c r="D14" s="30"/>
      <c r="E14" s="30"/>
    </row>
    <row r="15" spans="1:2" s="11" customFormat="1" ht="25.5" customHeight="1">
      <c r="A15" s="28" t="s">
        <v>51</v>
      </c>
      <c r="B15" s="29" t="s">
        <v>52</v>
      </c>
    </row>
    <row r="16" s="11" customFormat="1" ht="12.75" customHeight="1">
      <c r="A16" s="29" t="s">
        <v>53</v>
      </c>
    </row>
    <row r="17" s="11" customFormat="1" ht="11.25">
      <c r="A17" s="13"/>
    </row>
    <row r="18" spans="1:4" s="11" customFormat="1" ht="11.25">
      <c r="A18" s="13" t="s">
        <v>54</v>
      </c>
      <c r="B18" s="13"/>
      <c r="C18" s="13"/>
      <c r="D18" s="13"/>
    </row>
    <row r="19" spans="1:4" s="11" customFormat="1" ht="12">
      <c r="A19" s="36" t="s">
        <v>182</v>
      </c>
      <c r="B19" s="13"/>
      <c r="C19" s="13"/>
      <c r="D19" s="13"/>
    </row>
    <row r="20" spans="1:4" s="11" customFormat="1" ht="11.25">
      <c r="A20" s="13"/>
      <c r="B20" s="13"/>
      <c r="C20" s="13"/>
      <c r="D20" s="13"/>
    </row>
    <row r="21" s="11" customFormat="1" ht="11.25">
      <c r="A21" s="14" t="s">
        <v>55</v>
      </c>
    </row>
    <row r="22" spans="2:8" s="11" customFormat="1" ht="11.25">
      <c r="B22" s="182" t="s">
        <v>56</v>
      </c>
      <c r="C22" s="182"/>
      <c r="D22" s="182"/>
      <c r="E22" s="182"/>
      <c r="H22" s="15"/>
    </row>
    <row r="23" spans="1:8" s="11" customFormat="1" ht="22.5">
      <c r="A23" s="47" t="s">
        <v>233</v>
      </c>
      <c r="B23" s="48" t="s">
        <v>229</v>
      </c>
      <c r="C23" s="49" t="s">
        <v>266</v>
      </c>
      <c r="D23" s="49" t="s">
        <v>265</v>
      </c>
      <c r="E23" s="50" t="s">
        <v>208</v>
      </c>
      <c r="F23" s="50" t="s">
        <v>268</v>
      </c>
      <c r="G23" s="50" t="s">
        <v>269</v>
      </c>
      <c r="H23" s="50" t="s">
        <v>270</v>
      </c>
    </row>
    <row r="24" spans="1:8" s="11" customFormat="1" ht="11.25">
      <c r="A24" s="18" t="s">
        <v>57</v>
      </c>
      <c r="B24" s="19" t="s">
        <v>58</v>
      </c>
      <c r="C24" s="20"/>
      <c r="D24" s="17"/>
      <c r="E24" s="17"/>
      <c r="F24" s="17"/>
      <c r="G24" s="17"/>
      <c r="H24" s="17"/>
    </row>
    <row r="25" spans="1:8" s="11" customFormat="1" ht="11.25">
      <c r="A25" s="18" t="s">
        <v>59</v>
      </c>
      <c r="B25" s="19" t="s">
        <v>60</v>
      </c>
      <c r="C25" s="20"/>
      <c r="D25" s="17"/>
      <c r="E25" s="17"/>
      <c r="F25" s="17"/>
      <c r="G25" s="17"/>
      <c r="H25" s="17"/>
    </row>
    <row r="26" spans="1:8" s="11" customFormat="1" ht="11.25">
      <c r="A26" s="18" t="s">
        <v>61</v>
      </c>
      <c r="B26" s="19" t="s">
        <v>62</v>
      </c>
      <c r="C26" s="20"/>
      <c r="D26" s="17"/>
      <c r="E26" s="17"/>
      <c r="F26" s="17"/>
      <c r="G26" s="17"/>
      <c r="H26" s="17"/>
    </row>
    <row r="27" spans="1:8" s="11" customFormat="1" ht="11.25">
      <c r="A27" s="19" t="s">
        <v>63</v>
      </c>
      <c r="B27" s="19" t="s">
        <v>64</v>
      </c>
      <c r="C27" s="20"/>
      <c r="D27" s="17"/>
      <c r="E27" s="17"/>
      <c r="F27" s="17"/>
      <c r="G27" s="17"/>
      <c r="H27" s="17"/>
    </row>
    <row r="28" spans="1:8" s="11" customFormat="1" ht="11.25">
      <c r="A28" s="19" t="s">
        <v>65</v>
      </c>
      <c r="B28" s="19" t="s">
        <v>66</v>
      </c>
      <c r="C28" s="20"/>
      <c r="D28" s="17"/>
      <c r="E28" s="17"/>
      <c r="F28" s="17"/>
      <c r="G28" s="17"/>
      <c r="H28" s="17"/>
    </row>
    <row r="29" spans="1:8" s="11" customFormat="1" ht="11.25">
      <c r="A29" s="19" t="s">
        <v>67</v>
      </c>
      <c r="B29" s="19" t="s">
        <v>68</v>
      </c>
      <c r="C29" s="20"/>
      <c r="D29" s="17"/>
      <c r="E29" s="17"/>
      <c r="F29" s="17"/>
      <c r="G29" s="17"/>
      <c r="H29" s="17"/>
    </row>
    <row r="30" spans="1:8" s="11" customFormat="1" ht="11.25">
      <c r="A30" s="19" t="s">
        <v>69</v>
      </c>
      <c r="B30" s="19" t="s">
        <v>70</v>
      </c>
      <c r="C30" s="20"/>
      <c r="D30" s="17"/>
      <c r="E30" s="17"/>
      <c r="F30" s="17"/>
      <c r="G30" s="17"/>
      <c r="H30" s="17"/>
    </row>
    <row r="31" spans="1:8" s="11" customFormat="1" ht="11.25">
      <c r="A31" s="19" t="s">
        <v>71</v>
      </c>
      <c r="B31" s="19" t="s">
        <v>72</v>
      </c>
      <c r="C31" s="20"/>
      <c r="D31" s="17"/>
      <c r="E31" s="17"/>
      <c r="F31" s="17"/>
      <c r="G31" s="17"/>
      <c r="H31" s="17"/>
    </row>
    <row r="32" spans="1:8" s="11" customFormat="1" ht="11.25">
      <c r="A32" s="19" t="s">
        <v>73</v>
      </c>
      <c r="B32" s="19" t="s">
        <v>74</v>
      </c>
      <c r="C32" s="20"/>
      <c r="D32" s="17"/>
      <c r="E32" s="17"/>
      <c r="F32" s="17"/>
      <c r="G32" s="17"/>
      <c r="H32" s="17"/>
    </row>
    <row r="33" spans="1:8" s="11" customFormat="1" ht="11.25">
      <c r="A33" s="19" t="s">
        <v>75</v>
      </c>
      <c r="B33" s="19" t="s">
        <v>76</v>
      </c>
      <c r="C33" s="20"/>
      <c r="D33" s="17"/>
      <c r="E33" s="17"/>
      <c r="F33" s="17"/>
      <c r="G33" s="17"/>
      <c r="H33" s="17"/>
    </row>
    <row r="34" spans="1:8" s="11" customFormat="1" ht="11.25">
      <c r="A34" s="19" t="s">
        <v>77</v>
      </c>
      <c r="B34" s="19" t="s">
        <v>78</v>
      </c>
      <c r="C34" s="20"/>
      <c r="D34" s="17"/>
      <c r="E34" s="17"/>
      <c r="F34" s="17"/>
      <c r="G34" s="17"/>
      <c r="H34" s="17"/>
    </row>
    <row r="35" spans="1:8" s="11" customFormat="1" ht="11.25">
      <c r="A35" s="21" t="s">
        <v>79</v>
      </c>
      <c r="B35" s="21" t="s">
        <v>80</v>
      </c>
      <c r="C35" s="22"/>
      <c r="D35" s="16"/>
      <c r="E35" s="16"/>
      <c r="F35" s="16"/>
      <c r="G35" s="16"/>
      <c r="H35" s="16"/>
    </row>
    <row r="36" spans="1:8" s="11" customFormat="1" ht="11.25">
      <c r="A36" s="23" t="s">
        <v>81</v>
      </c>
      <c r="B36" s="23" t="s">
        <v>81</v>
      </c>
      <c r="C36" s="17"/>
      <c r="D36" s="17"/>
      <c r="E36" s="17"/>
      <c r="F36" s="17"/>
      <c r="G36" s="17"/>
      <c r="H36" s="17"/>
    </row>
    <row r="37" spans="2:8" s="11" customFormat="1" ht="11.25">
      <c r="B37" s="24" t="s">
        <v>82</v>
      </c>
      <c r="C37" s="25"/>
      <c r="D37" s="25"/>
      <c r="E37" s="25"/>
      <c r="F37" s="25"/>
      <c r="G37" s="25"/>
      <c r="H37" s="25"/>
    </row>
    <row r="38" spans="1:8" s="11" customFormat="1" ht="12">
      <c r="A38" s="36" t="s">
        <v>182</v>
      </c>
      <c r="B38" s="26"/>
      <c r="C38" s="27"/>
      <c r="D38" s="27"/>
      <c r="E38" s="27"/>
      <c r="F38" s="15"/>
      <c r="G38" s="15"/>
      <c r="H38" s="15"/>
    </row>
  </sheetData>
  <sheetProtection/>
  <mergeCells count="5">
    <mergeCell ref="A5:E5"/>
    <mergeCell ref="B10:E10"/>
    <mergeCell ref="B22:E22"/>
    <mergeCell ref="B12:E12"/>
    <mergeCell ref="B13:E1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3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43"/>
  <sheetViews>
    <sheetView tabSelected="1" zoomScalePageLayoutView="0" workbookViewId="0" topLeftCell="A1">
      <selection activeCell="C24" sqref="C24"/>
    </sheetView>
  </sheetViews>
  <sheetFormatPr defaultColWidth="12.8515625" defaultRowHeight="15"/>
  <cols>
    <col min="1" max="1" width="4.57421875" style="37" customWidth="1"/>
    <col min="2" max="2" width="14.7109375" style="37" customWidth="1"/>
    <col min="3" max="3" width="73.8515625" style="37" bestFit="1" customWidth="1"/>
    <col min="4" max="16384" width="12.8515625" style="37" customWidth="1"/>
  </cols>
  <sheetData>
    <row r="1" spans="2:3" ht="18.75" customHeight="1">
      <c r="B1" s="163" t="s">
        <v>595</v>
      </c>
      <c r="C1" s="163"/>
    </row>
    <row r="2" spans="2:3" ht="18.75" customHeight="1">
      <c r="B2" s="163" t="s">
        <v>594</v>
      </c>
      <c r="C2" s="163"/>
    </row>
    <row r="3" spans="2:3" ht="18.75" customHeight="1" thickBot="1">
      <c r="B3" s="164" t="s">
        <v>610</v>
      </c>
      <c r="C3" s="164"/>
    </row>
    <row r="4" spans="2:3" ht="15" customHeight="1">
      <c r="B4" s="151" t="s">
        <v>83</v>
      </c>
      <c r="C4" s="152" t="s">
        <v>84</v>
      </c>
    </row>
    <row r="5" spans="2:3" ht="11.25">
      <c r="B5" s="38"/>
      <c r="C5" s="39"/>
    </row>
    <row r="6" spans="2:3" ht="11.25">
      <c r="B6" s="40"/>
      <c r="C6" s="41" t="s">
        <v>87</v>
      </c>
    </row>
    <row r="7" spans="2:3" ht="11.25">
      <c r="B7" s="40"/>
      <c r="C7" s="41"/>
    </row>
    <row r="8" spans="2:3" ht="11.25">
      <c r="B8" s="40"/>
      <c r="C8" s="42" t="s">
        <v>0</v>
      </c>
    </row>
    <row r="9" spans="2:3" ht="11.25">
      <c r="B9" s="145" t="s">
        <v>1</v>
      </c>
      <c r="C9" s="146" t="s">
        <v>2</v>
      </c>
    </row>
    <row r="10" spans="2:3" ht="11.25">
      <c r="B10" s="145" t="s">
        <v>3</v>
      </c>
      <c r="C10" s="146" t="s">
        <v>4</v>
      </c>
    </row>
    <row r="11" spans="2:3" ht="11.25">
      <c r="B11" s="145" t="s">
        <v>5</v>
      </c>
      <c r="C11" s="146" t="s">
        <v>6</v>
      </c>
    </row>
    <row r="12" spans="2:3" ht="11.25">
      <c r="B12" s="145" t="s">
        <v>218</v>
      </c>
      <c r="C12" s="146" t="s">
        <v>277</v>
      </c>
    </row>
    <row r="13" spans="2:3" ht="11.25">
      <c r="B13" s="145" t="s">
        <v>7</v>
      </c>
      <c r="C13" s="146" t="s">
        <v>276</v>
      </c>
    </row>
    <row r="14" spans="2:3" ht="11.25">
      <c r="B14" s="145" t="s">
        <v>8</v>
      </c>
      <c r="C14" s="146" t="s">
        <v>217</v>
      </c>
    </row>
    <row r="15" spans="2:3" ht="11.25">
      <c r="B15" s="145" t="s">
        <v>9</v>
      </c>
      <c r="C15" s="146" t="s">
        <v>10</v>
      </c>
    </row>
    <row r="16" spans="2:3" ht="11.25">
      <c r="B16" s="145" t="s">
        <v>11</v>
      </c>
      <c r="C16" s="146" t="s">
        <v>12</v>
      </c>
    </row>
    <row r="17" spans="2:3" ht="11.25">
      <c r="B17" s="145" t="s">
        <v>13</v>
      </c>
      <c r="C17" s="146" t="s">
        <v>14</v>
      </c>
    </row>
    <row r="18" spans="2:3" ht="11.25">
      <c r="B18" s="145" t="s">
        <v>15</v>
      </c>
      <c r="C18" s="146" t="s">
        <v>16</v>
      </c>
    </row>
    <row r="19" spans="2:3" ht="11.25">
      <c r="B19" s="145" t="s">
        <v>17</v>
      </c>
      <c r="C19" s="146" t="s">
        <v>18</v>
      </c>
    </row>
    <row r="20" spans="2:3" ht="11.25">
      <c r="B20" s="145" t="s">
        <v>19</v>
      </c>
      <c r="C20" s="146" t="s">
        <v>20</v>
      </c>
    </row>
    <row r="21" spans="2:3" ht="11.25">
      <c r="B21" s="145" t="s">
        <v>21</v>
      </c>
      <c r="C21" s="146" t="s">
        <v>271</v>
      </c>
    </row>
    <row r="22" spans="2:3" ht="11.25">
      <c r="B22" s="145" t="s">
        <v>22</v>
      </c>
      <c r="C22" s="146" t="s">
        <v>23</v>
      </c>
    </row>
    <row r="23" spans="2:3" ht="11.25">
      <c r="B23" s="145" t="s">
        <v>122</v>
      </c>
      <c r="C23" s="146" t="s">
        <v>24</v>
      </c>
    </row>
    <row r="24" spans="2:3" ht="11.25">
      <c r="B24" s="145" t="s">
        <v>123</v>
      </c>
      <c r="C24" s="146" t="s">
        <v>25</v>
      </c>
    </row>
    <row r="25" spans="2:3" ht="11.25">
      <c r="B25" s="145" t="s">
        <v>124</v>
      </c>
      <c r="C25" s="146" t="s">
        <v>26</v>
      </c>
    </row>
    <row r="26" spans="2:3" ht="11.25">
      <c r="B26" s="145" t="s">
        <v>27</v>
      </c>
      <c r="C26" s="146" t="s">
        <v>28</v>
      </c>
    </row>
    <row r="27" spans="2:3" ht="11.25">
      <c r="B27" s="145" t="s">
        <v>29</v>
      </c>
      <c r="C27" s="146" t="s">
        <v>30</v>
      </c>
    </row>
    <row r="28" spans="2:3" ht="11.25">
      <c r="B28" s="145" t="s">
        <v>31</v>
      </c>
      <c r="C28" s="146" t="s">
        <v>32</v>
      </c>
    </row>
    <row r="29" spans="2:3" ht="11.25">
      <c r="B29" s="145" t="s">
        <v>33</v>
      </c>
      <c r="C29" s="146" t="s">
        <v>34</v>
      </c>
    </row>
    <row r="30" spans="2:3" ht="11.25">
      <c r="B30" s="145" t="s">
        <v>120</v>
      </c>
      <c r="C30" s="146" t="s">
        <v>121</v>
      </c>
    </row>
    <row r="31" spans="2:3" ht="11.25">
      <c r="B31" s="40"/>
      <c r="C31" s="43"/>
    </row>
    <row r="32" spans="2:3" ht="11.25">
      <c r="B32" s="40"/>
      <c r="C32" s="42"/>
    </row>
    <row r="33" spans="2:3" ht="11.25">
      <c r="B33" s="145" t="s">
        <v>90</v>
      </c>
      <c r="C33" s="146" t="s">
        <v>85</v>
      </c>
    </row>
    <row r="34" spans="2:3" ht="11.25">
      <c r="B34" s="145" t="s">
        <v>91</v>
      </c>
      <c r="C34" s="146" t="s">
        <v>86</v>
      </c>
    </row>
    <row r="35" spans="2:3" ht="11.25">
      <c r="B35" s="40"/>
      <c r="C35" s="43"/>
    </row>
    <row r="36" spans="2:3" ht="11.25">
      <c r="B36" s="40"/>
      <c r="C36" s="41" t="s">
        <v>88</v>
      </c>
    </row>
    <row r="37" spans="2:3" ht="11.25">
      <c r="B37" s="40" t="s">
        <v>89</v>
      </c>
      <c r="C37" s="146" t="s">
        <v>36</v>
      </c>
    </row>
    <row r="38" spans="2:3" ht="11.25">
      <c r="B38" s="40"/>
      <c r="C38" s="146" t="s">
        <v>37</v>
      </c>
    </row>
    <row r="39" spans="2:8" ht="12" thickBot="1">
      <c r="B39" s="44"/>
      <c r="C39" s="45"/>
      <c r="D39" s="148"/>
      <c r="E39" s="148"/>
      <c r="F39" s="148"/>
      <c r="G39" s="148"/>
      <c r="H39" s="148"/>
    </row>
    <row r="40" spans="2:8" ht="11.25" customHeight="1">
      <c r="B40" s="165" t="s">
        <v>597</v>
      </c>
      <c r="C40" s="165"/>
      <c r="D40" s="150"/>
      <c r="E40" s="150"/>
      <c r="F40" s="150"/>
      <c r="G40" s="150"/>
      <c r="H40" s="150"/>
    </row>
    <row r="41" spans="2:8" ht="11.25">
      <c r="B41" s="166"/>
      <c r="C41" s="166"/>
      <c r="D41" s="148"/>
      <c r="E41" s="148"/>
      <c r="F41" s="148"/>
      <c r="G41" s="148"/>
      <c r="H41" s="148"/>
    </row>
    <row r="43" spans="1:3" ht="15" customHeight="1">
      <c r="A43" s="153" t="s">
        <v>598</v>
      </c>
      <c r="B43" s="153"/>
      <c r="C43" s="153"/>
    </row>
  </sheetData>
  <sheetProtection/>
  <mergeCells count="4">
    <mergeCell ref="B1:C1"/>
    <mergeCell ref="B2:C2"/>
    <mergeCell ref="B3:C3"/>
    <mergeCell ref="B40:C41"/>
  </mergeCells>
  <hyperlinks>
    <hyperlink ref="B9:C9" location="ESF!A6" display="ESF-01"/>
    <hyperlink ref="B10:C10" location="ESF!A13" display="ESF-02"/>
    <hyperlink ref="B11:C11" location="ESF!A18" display="ESF-03"/>
    <hyperlink ref="B12:C12" location="ESF!A28" display="ESF-04"/>
    <hyperlink ref="B13:C13" location="ESF!A37" display="ESF-05"/>
    <hyperlink ref="B14:C14" location="ESF!A42" display="ESF-06"/>
    <hyperlink ref="B15:C15" location="ESF!A46" display="ESF-07"/>
    <hyperlink ref="B16:C16" location="ESF!A50" display="ESF-08"/>
    <hyperlink ref="B17:C17" location="ESF!A70" display="ESF-09"/>
    <hyperlink ref="B18:C18" location="ESF!A86" display="ESF-10"/>
    <hyperlink ref="B19:C19" location="ESF!A92" display="ESF-11"/>
    <hyperlink ref="B20:C20" location="ESF!A99" display="ESF-12"/>
    <hyperlink ref="B21:C21" location="ESF!A116" display="ESF-13"/>
    <hyperlink ref="B22:C22" location="ESF!A133" display="ESF-14"/>
    <hyperlink ref="B23:C23" location="EA!A6" display="EA-01"/>
    <hyperlink ref="B24:C24" location="EA!A68" display="EA-02"/>
    <hyperlink ref="B25:C25" location="EA!A94" display="EA-03"/>
    <hyperlink ref="B26:C26" location="VHP!A6" display="VHP-01"/>
    <hyperlink ref="B27:C27" location="VHP!A12" display="VHP-02"/>
    <hyperlink ref="B28:C28" location="EFE!A6" display="EFE-01"/>
    <hyperlink ref="B29:C29" location="EFE!A18" display="EFE-02"/>
    <hyperlink ref="B30:C30" location="EFE!A44" display="EFE-03"/>
    <hyperlink ref="B33:C33" location="Conciliacion_Ig!B6" display="Conciliacion_Ig"/>
    <hyperlink ref="B34:C34" location="Conciliacion_Eg!B5" display="Conciliacion_Eg"/>
    <hyperlink ref="C37" location="Memoria!A8" display="CONTABLES"/>
    <hyperlink ref="C38" location="Memoria!A35" display="PRESUPUESTALES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5"/>
  <sheetViews>
    <sheetView zoomScalePageLayoutView="0" workbookViewId="0" topLeftCell="A42">
      <selection activeCell="A1" sqref="A1:H136"/>
    </sheetView>
  </sheetViews>
  <sheetFormatPr defaultColWidth="9.140625" defaultRowHeight="15"/>
  <cols>
    <col min="1" max="1" width="10.00390625" style="76" customWidth="1"/>
    <col min="2" max="2" width="64.57421875" style="76" bestFit="1" customWidth="1"/>
    <col min="3" max="3" width="16.421875" style="76" bestFit="1" customWidth="1"/>
    <col min="4" max="4" width="19.140625" style="76" customWidth="1"/>
    <col min="5" max="5" width="14.28125" style="76" customWidth="1"/>
    <col min="6" max="6" width="16.28125" style="76" customWidth="1"/>
    <col min="7" max="7" width="11.8515625" style="76" customWidth="1"/>
    <col min="8" max="8" width="14.00390625" style="76" customWidth="1"/>
    <col min="9" max="9" width="27.140625" style="155" customWidth="1"/>
    <col min="10" max="16384" width="9.140625" style="76" customWidth="1"/>
  </cols>
  <sheetData>
    <row r="1" spans="1:9" s="72" customFormat="1" ht="18.75" customHeight="1">
      <c r="A1" s="167" t="s">
        <v>595</v>
      </c>
      <c r="B1" s="168"/>
      <c r="C1" s="168"/>
      <c r="D1" s="168"/>
      <c r="E1" s="168"/>
      <c r="F1" s="168"/>
      <c r="G1" s="70" t="s">
        <v>284</v>
      </c>
      <c r="H1" s="80">
        <v>2018</v>
      </c>
      <c r="I1" s="154"/>
    </row>
    <row r="2" spans="1:9" s="72" customFormat="1" ht="18.75" customHeight="1">
      <c r="A2" s="167" t="s">
        <v>285</v>
      </c>
      <c r="B2" s="168"/>
      <c r="C2" s="168"/>
      <c r="D2" s="168"/>
      <c r="E2" s="168"/>
      <c r="F2" s="168"/>
      <c r="G2" s="70" t="s">
        <v>286</v>
      </c>
      <c r="H2" s="80" t="str">
        <f>'Notas a los Edos Financieros'!E2</f>
        <v>Trimestral</v>
      </c>
      <c r="I2" s="154"/>
    </row>
    <row r="3" spans="1:9" s="72" customFormat="1" ht="18.75" customHeight="1">
      <c r="A3" s="167" t="s">
        <v>596</v>
      </c>
      <c r="B3" s="168"/>
      <c r="C3" s="168"/>
      <c r="D3" s="168"/>
      <c r="E3" s="168"/>
      <c r="F3" s="168"/>
      <c r="G3" s="70" t="s">
        <v>288</v>
      </c>
      <c r="H3" s="80">
        <f>'Notas a los Edos Financieros'!E3</f>
        <v>1</v>
      </c>
      <c r="I3" s="154"/>
    </row>
    <row r="4" spans="1:8" ht="11.25">
      <c r="A4" s="74" t="s">
        <v>289</v>
      </c>
      <c r="B4" s="75"/>
      <c r="C4" s="75"/>
      <c r="D4" s="75"/>
      <c r="E4" s="75"/>
      <c r="F4" s="75"/>
      <c r="G4" s="75"/>
      <c r="H4" s="75"/>
    </row>
    <row r="6" spans="1:8" ht="11.25">
      <c r="A6" s="75" t="s">
        <v>242</v>
      </c>
      <c r="B6" s="75"/>
      <c r="C6" s="75"/>
      <c r="D6" s="75"/>
      <c r="E6" s="75"/>
      <c r="F6" s="75"/>
      <c r="G6" s="75"/>
      <c r="H6" s="75"/>
    </row>
    <row r="7" spans="1:8" ht="11.25">
      <c r="A7" s="77" t="s">
        <v>233</v>
      </c>
      <c r="B7" s="77" t="s">
        <v>229</v>
      </c>
      <c r="C7" s="77" t="s">
        <v>230</v>
      </c>
      <c r="D7" s="77" t="s">
        <v>232</v>
      </c>
      <c r="E7" s="77"/>
      <c r="F7" s="77"/>
      <c r="G7" s="77"/>
      <c r="H7" s="77"/>
    </row>
    <row r="8" spans="1:3" ht="11.25">
      <c r="A8" s="78">
        <v>1114</v>
      </c>
      <c r="B8" s="76" t="s">
        <v>290</v>
      </c>
      <c r="C8" s="79">
        <v>918696.88</v>
      </c>
    </row>
    <row r="9" spans="1:3" ht="11.25">
      <c r="A9" s="78">
        <v>1115</v>
      </c>
      <c r="B9" s="76" t="s">
        <v>291</v>
      </c>
      <c r="C9" s="79">
        <v>13990074.05</v>
      </c>
    </row>
    <row r="10" spans="1:3" ht="11.25">
      <c r="A10" s="78">
        <v>1121</v>
      </c>
      <c r="B10" s="76" t="s">
        <v>292</v>
      </c>
      <c r="C10" s="79">
        <v>0</v>
      </c>
    </row>
    <row r="11" spans="1:3" ht="11.25">
      <c r="A11" s="78">
        <v>1211</v>
      </c>
      <c r="B11" s="76" t="s">
        <v>293</v>
      </c>
      <c r="C11" s="79">
        <v>0</v>
      </c>
    </row>
    <row r="13" spans="1:8" ht="11.25">
      <c r="A13" s="75" t="s">
        <v>243</v>
      </c>
      <c r="B13" s="75"/>
      <c r="C13" s="75"/>
      <c r="D13" s="75"/>
      <c r="E13" s="75"/>
      <c r="F13" s="75"/>
      <c r="G13" s="75"/>
      <c r="H13" s="75"/>
    </row>
    <row r="14" spans="1:8" ht="11.25">
      <c r="A14" s="77" t="s">
        <v>233</v>
      </c>
      <c r="B14" s="77" t="s">
        <v>229</v>
      </c>
      <c r="C14" s="77" t="s">
        <v>230</v>
      </c>
      <c r="D14" s="77">
        <v>2017</v>
      </c>
      <c r="E14" s="77">
        <f>D14-1</f>
        <v>2016</v>
      </c>
      <c r="F14" s="77">
        <f>E14-1</f>
        <v>2015</v>
      </c>
      <c r="G14" s="77">
        <f>F14-1</f>
        <v>2014</v>
      </c>
      <c r="H14" s="77" t="s">
        <v>273</v>
      </c>
    </row>
    <row r="15" spans="1:7" ht="11.25">
      <c r="A15" s="78">
        <v>1122</v>
      </c>
      <c r="B15" s="76" t="s">
        <v>294</v>
      </c>
      <c r="C15" s="79">
        <v>43073.78</v>
      </c>
      <c r="D15" s="79">
        <v>45059.52</v>
      </c>
      <c r="E15" s="79">
        <v>38497.66</v>
      </c>
      <c r="F15" s="79">
        <v>34068.72</v>
      </c>
      <c r="G15" s="79">
        <v>0</v>
      </c>
    </row>
    <row r="16" spans="1:7" ht="11.25">
      <c r="A16" s="78">
        <v>1124</v>
      </c>
      <c r="B16" s="76" t="s">
        <v>295</v>
      </c>
      <c r="C16" s="79">
        <v>0</v>
      </c>
      <c r="D16" s="79">
        <v>0</v>
      </c>
      <c r="E16" s="79">
        <v>0</v>
      </c>
      <c r="F16" s="79">
        <v>0</v>
      </c>
      <c r="G16" s="79">
        <v>0</v>
      </c>
    </row>
    <row r="18" spans="1:8" ht="11.25">
      <c r="A18" s="75" t="s">
        <v>244</v>
      </c>
      <c r="B18" s="75"/>
      <c r="C18" s="75"/>
      <c r="D18" s="75"/>
      <c r="E18" s="75"/>
      <c r="F18" s="75"/>
      <c r="G18" s="75"/>
      <c r="H18" s="75"/>
    </row>
    <row r="19" spans="1:8" ht="11.25">
      <c r="A19" s="77" t="s">
        <v>233</v>
      </c>
      <c r="B19" s="77" t="s">
        <v>229</v>
      </c>
      <c r="C19" s="77" t="s">
        <v>230</v>
      </c>
      <c r="D19" s="77" t="s">
        <v>296</v>
      </c>
      <c r="E19" s="77" t="s">
        <v>297</v>
      </c>
      <c r="F19" s="77" t="s">
        <v>298</v>
      </c>
      <c r="G19" s="77" t="s">
        <v>299</v>
      </c>
      <c r="H19" s="77" t="s">
        <v>300</v>
      </c>
    </row>
    <row r="20" spans="1:7" ht="11.25">
      <c r="A20" s="78">
        <v>1123</v>
      </c>
      <c r="B20" s="76" t="s">
        <v>301</v>
      </c>
      <c r="C20" s="79">
        <v>42187.04</v>
      </c>
      <c r="D20" s="79">
        <v>42187.04</v>
      </c>
      <c r="E20" s="79">
        <v>0</v>
      </c>
      <c r="F20" s="79">
        <v>0</v>
      </c>
      <c r="G20" s="79">
        <v>0</v>
      </c>
    </row>
    <row r="21" spans="1:7" ht="11.25">
      <c r="A21" s="78">
        <v>1125</v>
      </c>
      <c r="B21" s="76" t="s">
        <v>302</v>
      </c>
      <c r="C21" s="79">
        <v>0</v>
      </c>
      <c r="D21" s="79">
        <v>0</v>
      </c>
      <c r="E21" s="79">
        <v>0</v>
      </c>
      <c r="F21" s="79">
        <v>0</v>
      </c>
      <c r="G21" s="79">
        <v>0</v>
      </c>
    </row>
    <row r="22" spans="1:7" ht="11.25">
      <c r="A22" s="78">
        <v>1131</v>
      </c>
      <c r="B22" s="76" t="s">
        <v>303</v>
      </c>
      <c r="C22" s="79">
        <v>79800</v>
      </c>
      <c r="D22" s="79">
        <v>79800</v>
      </c>
      <c r="E22" s="79">
        <v>0</v>
      </c>
      <c r="F22" s="79">
        <v>0</v>
      </c>
      <c r="G22" s="79">
        <v>0</v>
      </c>
    </row>
    <row r="23" spans="1:7" ht="11.25">
      <c r="A23" s="78">
        <v>1132</v>
      </c>
      <c r="B23" s="76" t="s">
        <v>304</v>
      </c>
      <c r="C23" s="79">
        <v>0</v>
      </c>
      <c r="D23" s="79">
        <v>0</v>
      </c>
      <c r="E23" s="79">
        <v>0</v>
      </c>
      <c r="F23" s="79">
        <v>0</v>
      </c>
      <c r="G23" s="79">
        <v>0</v>
      </c>
    </row>
    <row r="24" spans="1:7" ht="11.25">
      <c r="A24" s="78">
        <v>1133</v>
      </c>
      <c r="B24" s="76" t="s">
        <v>305</v>
      </c>
      <c r="C24" s="79">
        <v>0</v>
      </c>
      <c r="D24" s="79">
        <v>0</v>
      </c>
      <c r="E24" s="79">
        <v>0</v>
      </c>
      <c r="F24" s="79">
        <v>0</v>
      </c>
      <c r="G24" s="79">
        <v>0</v>
      </c>
    </row>
    <row r="25" spans="1:7" ht="11.25">
      <c r="A25" s="78">
        <v>1134</v>
      </c>
      <c r="B25" s="76" t="s">
        <v>306</v>
      </c>
      <c r="C25" s="79">
        <v>9395047.67</v>
      </c>
      <c r="D25" s="79">
        <v>9395047.67</v>
      </c>
      <c r="E25" s="79">
        <v>0</v>
      </c>
      <c r="F25" s="79">
        <v>0</v>
      </c>
      <c r="G25" s="79">
        <v>0</v>
      </c>
    </row>
    <row r="26" spans="1:7" ht="11.25">
      <c r="A26" s="78">
        <v>1139</v>
      </c>
      <c r="B26" s="76" t="s">
        <v>307</v>
      </c>
      <c r="C26" s="79">
        <v>0</v>
      </c>
      <c r="D26" s="79">
        <v>0</v>
      </c>
      <c r="E26" s="79">
        <v>0</v>
      </c>
      <c r="F26" s="79">
        <v>0</v>
      </c>
      <c r="G26" s="79">
        <v>0</v>
      </c>
    </row>
    <row r="28" spans="1:8" ht="11.25">
      <c r="A28" s="75" t="s">
        <v>308</v>
      </c>
      <c r="B28" s="75"/>
      <c r="C28" s="75"/>
      <c r="D28" s="75"/>
      <c r="E28" s="75"/>
      <c r="F28" s="75"/>
      <c r="G28" s="75"/>
      <c r="H28" s="75"/>
    </row>
    <row r="29" spans="1:8" ht="11.25">
      <c r="A29" s="77" t="s">
        <v>233</v>
      </c>
      <c r="B29" s="77" t="s">
        <v>229</v>
      </c>
      <c r="C29" s="77" t="s">
        <v>230</v>
      </c>
      <c r="D29" s="77" t="s">
        <v>247</v>
      </c>
      <c r="E29" s="77" t="s">
        <v>246</v>
      </c>
      <c r="F29" s="77" t="s">
        <v>309</v>
      </c>
      <c r="G29" s="77" t="s">
        <v>249</v>
      </c>
      <c r="H29" s="77"/>
    </row>
    <row r="30" spans="1:3" ht="11.25">
      <c r="A30" s="78">
        <v>1140</v>
      </c>
      <c r="B30" s="76" t="s">
        <v>310</v>
      </c>
      <c r="C30" s="79">
        <f>SUM(C31:C35)</f>
        <v>0</v>
      </c>
    </row>
    <row r="31" spans="1:3" ht="11.25">
      <c r="A31" s="78">
        <v>1141</v>
      </c>
      <c r="B31" s="76" t="s">
        <v>311</v>
      </c>
      <c r="C31" s="79">
        <v>0</v>
      </c>
    </row>
    <row r="32" spans="1:3" ht="11.25">
      <c r="A32" s="78">
        <v>1142</v>
      </c>
      <c r="B32" s="76" t="s">
        <v>312</v>
      </c>
      <c r="C32" s="79">
        <v>0</v>
      </c>
    </row>
    <row r="33" spans="1:3" ht="11.25">
      <c r="A33" s="78">
        <v>1143</v>
      </c>
      <c r="B33" s="76" t="s">
        <v>313</v>
      </c>
      <c r="C33" s="79">
        <v>0</v>
      </c>
    </row>
    <row r="34" spans="1:3" ht="11.25">
      <c r="A34" s="78">
        <v>1144</v>
      </c>
      <c r="B34" s="76" t="s">
        <v>314</v>
      </c>
      <c r="C34" s="79">
        <v>0</v>
      </c>
    </row>
    <row r="35" spans="1:3" ht="11.25">
      <c r="A35" s="78">
        <v>1145</v>
      </c>
      <c r="B35" s="76" t="s">
        <v>315</v>
      </c>
      <c r="C35" s="79">
        <v>0</v>
      </c>
    </row>
    <row r="37" spans="1:8" ht="11.25">
      <c r="A37" s="75" t="s">
        <v>316</v>
      </c>
      <c r="B37" s="75"/>
      <c r="C37" s="75"/>
      <c r="D37" s="75"/>
      <c r="E37" s="75"/>
      <c r="F37" s="75"/>
      <c r="G37" s="75"/>
      <c r="H37" s="75"/>
    </row>
    <row r="38" spans="1:8" ht="11.25">
      <c r="A38" s="77" t="s">
        <v>233</v>
      </c>
      <c r="B38" s="77" t="s">
        <v>229</v>
      </c>
      <c r="C38" s="77" t="s">
        <v>230</v>
      </c>
      <c r="D38" s="77" t="s">
        <v>245</v>
      </c>
      <c r="E38" s="77" t="s">
        <v>248</v>
      </c>
      <c r="F38" s="77" t="s">
        <v>317</v>
      </c>
      <c r="G38" s="77"/>
      <c r="H38" s="77"/>
    </row>
    <row r="39" spans="1:3" ht="11.25">
      <c r="A39" s="78">
        <v>1150</v>
      </c>
      <c r="B39" s="76" t="s">
        <v>318</v>
      </c>
      <c r="C39" s="79">
        <f>SUM(C40)</f>
        <v>0</v>
      </c>
    </row>
    <row r="40" spans="1:3" ht="11.25">
      <c r="A40" s="78">
        <v>1151</v>
      </c>
      <c r="B40" s="76" t="s">
        <v>319</v>
      </c>
      <c r="C40" s="79">
        <v>0</v>
      </c>
    </row>
    <row r="42" spans="1:8" ht="11.25">
      <c r="A42" s="75" t="s">
        <v>250</v>
      </c>
      <c r="B42" s="75"/>
      <c r="C42" s="75"/>
      <c r="D42" s="75"/>
      <c r="E42" s="75"/>
      <c r="F42" s="75"/>
      <c r="G42" s="75"/>
      <c r="H42" s="75"/>
    </row>
    <row r="43" spans="1:8" ht="11.25">
      <c r="A43" s="77" t="s">
        <v>233</v>
      </c>
      <c r="B43" s="77" t="s">
        <v>229</v>
      </c>
      <c r="C43" s="77" t="s">
        <v>230</v>
      </c>
      <c r="D43" s="77" t="s">
        <v>232</v>
      </c>
      <c r="E43" s="77" t="s">
        <v>300</v>
      </c>
      <c r="F43" s="77"/>
      <c r="G43" s="77"/>
      <c r="H43" s="77"/>
    </row>
    <row r="44" spans="1:3" ht="11.25">
      <c r="A44" s="78">
        <v>1213</v>
      </c>
      <c r="B44" s="76" t="s">
        <v>320</v>
      </c>
      <c r="C44" s="79">
        <v>0</v>
      </c>
    </row>
    <row r="46" spans="1:8" ht="11.25">
      <c r="A46" s="75" t="s">
        <v>251</v>
      </c>
      <c r="B46" s="75"/>
      <c r="C46" s="75"/>
      <c r="D46" s="75"/>
      <c r="E46" s="75"/>
      <c r="F46" s="75"/>
      <c r="G46" s="75"/>
      <c r="H46" s="75"/>
    </row>
    <row r="47" spans="1:8" ht="11.25">
      <c r="A47" s="77" t="s">
        <v>233</v>
      </c>
      <c r="B47" s="77" t="s">
        <v>229</v>
      </c>
      <c r="C47" s="77" t="s">
        <v>230</v>
      </c>
      <c r="D47" s="77"/>
      <c r="E47" s="77"/>
      <c r="F47" s="77"/>
      <c r="G47" s="77"/>
      <c r="H47" s="77"/>
    </row>
    <row r="48" spans="1:3" ht="11.25">
      <c r="A48" s="78">
        <v>1214</v>
      </c>
      <c r="B48" s="76" t="s">
        <v>321</v>
      </c>
      <c r="C48" s="79">
        <v>0</v>
      </c>
    </row>
    <row r="50" spans="1:9" ht="11.25">
      <c r="A50" s="75" t="s">
        <v>255</v>
      </c>
      <c r="B50" s="75"/>
      <c r="C50" s="75"/>
      <c r="D50" s="75"/>
      <c r="E50" s="75"/>
      <c r="F50" s="75"/>
      <c r="G50" s="75"/>
      <c r="H50" s="75"/>
      <c r="I50" s="156"/>
    </row>
    <row r="51" spans="1:9" ht="11.25">
      <c r="A51" s="77" t="s">
        <v>233</v>
      </c>
      <c r="B51" s="77" t="s">
        <v>229</v>
      </c>
      <c r="C51" s="77" t="s">
        <v>230</v>
      </c>
      <c r="D51" s="77" t="s">
        <v>252</v>
      </c>
      <c r="E51" s="77" t="s">
        <v>253</v>
      </c>
      <c r="F51" s="77" t="s">
        <v>245</v>
      </c>
      <c r="G51" s="77" t="s">
        <v>322</v>
      </c>
      <c r="H51" s="77" t="s">
        <v>254</v>
      </c>
      <c r="I51" s="157"/>
    </row>
    <row r="52" spans="1:5" ht="11.25">
      <c r="A52" s="78">
        <v>1230</v>
      </c>
      <c r="B52" s="76" t="s">
        <v>323</v>
      </c>
      <c r="C52" s="79">
        <f>SUM(C53:C59)</f>
        <v>285039552.16</v>
      </c>
      <c r="D52" s="79">
        <f>SUM(D53:D59)</f>
        <v>0</v>
      </c>
      <c r="E52" s="79">
        <f>SUM(E53:E59)</f>
        <v>0</v>
      </c>
    </row>
    <row r="53" spans="1:5" ht="11.25">
      <c r="A53" s="78">
        <v>1231</v>
      </c>
      <c r="B53" s="76" t="s">
        <v>324</v>
      </c>
      <c r="C53" s="79">
        <v>173509.8</v>
      </c>
      <c r="D53" s="79">
        <v>0</v>
      </c>
      <c r="E53" s="79">
        <v>0</v>
      </c>
    </row>
    <row r="54" spans="1:5" ht="11.25">
      <c r="A54" s="78">
        <v>1232</v>
      </c>
      <c r="B54" s="76" t="s">
        <v>325</v>
      </c>
      <c r="C54" s="79">
        <v>0</v>
      </c>
      <c r="D54" s="79">
        <v>0</v>
      </c>
      <c r="E54" s="79">
        <v>0</v>
      </c>
    </row>
    <row r="55" spans="1:5" ht="11.25">
      <c r="A55" s="78">
        <v>1233</v>
      </c>
      <c r="B55" s="76" t="s">
        <v>326</v>
      </c>
      <c r="C55" s="79">
        <v>0</v>
      </c>
      <c r="D55" s="79">
        <v>0</v>
      </c>
      <c r="E55" s="79">
        <v>0</v>
      </c>
    </row>
    <row r="56" spans="1:5" ht="11.25">
      <c r="A56" s="78">
        <v>1234</v>
      </c>
      <c r="B56" s="76" t="s">
        <v>327</v>
      </c>
      <c r="C56" s="79">
        <v>0</v>
      </c>
      <c r="D56" s="79">
        <v>0</v>
      </c>
      <c r="E56" s="79">
        <v>0</v>
      </c>
    </row>
    <row r="57" spans="1:5" ht="11.25">
      <c r="A57" s="78">
        <v>1235</v>
      </c>
      <c r="B57" s="76" t="s">
        <v>328</v>
      </c>
      <c r="C57" s="79">
        <v>281515904.86</v>
      </c>
      <c r="D57" s="79">
        <v>0</v>
      </c>
      <c r="E57" s="79">
        <v>0</v>
      </c>
    </row>
    <row r="58" spans="1:5" ht="11.25">
      <c r="A58" s="78">
        <v>1236</v>
      </c>
      <c r="B58" s="76" t="s">
        <v>329</v>
      </c>
      <c r="C58" s="79">
        <v>3350137.5</v>
      </c>
      <c r="D58" s="79">
        <v>0</v>
      </c>
      <c r="E58" s="79">
        <v>0</v>
      </c>
    </row>
    <row r="59" spans="1:5" ht="11.25">
      <c r="A59" s="78">
        <v>1239</v>
      </c>
      <c r="B59" s="76" t="s">
        <v>330</v>
      </c>
      <c r="C59" s="79">
        <v>0</v>
      </c>
      <c r="D59" s="79">
        <v>0</v>
      </c>
      <c r="E59" s="79">
        <v>0</v>
      </c>
    </row>
    <row r="60" spans="1:5" ht="11.25">
      <c r="A60" s="78">
        <v>1240</v>
      </c>
      <c r="B60" s="76" t="s">
        <v>331</v>
      </c>
      <c r="C60" s="79">
        <f>SUM(C60:C68)</f>
        <v>0</v>
      </c>
      <c r="D60" s="79">
        <f>SUM(D60:D68)</f>
        <v>0</v>
      </c>
      <c r="E60" s="79">
        <f>SUM(E60:E68)</f>
        <v>0</v>
      </c>
    </row>
    <row r="61" spans="1:5" ht="11.25">
      <c r="A61" s="78">
        <v>1241</v>
      </c>
      <c r="B61" s="76" t="s">
        <v>332</v>
      </c>
      <c r="C61" s="79">
        <v>2198569.46</v>
      </c>
      <c r="D61" s="79">
        <v>0</v>
      </c>
      <c r="E61" s="79">
        <v>0</v>
      </c>
    </row>
    <row r="62" spans="1:5" ht="11.25">
      <c r="A62" s="78">
        <v>1242</v>
      </c>
      <c r="B62" s="76" t="s">
        <v>333</v>
      </c>
      <c r="C62" s="79">
        <v>737219.44</v>
      </c>
      <c r="D62" s="79">
        <v>0</v>
      </c>
      <c r="E62" s="79">
        <v>0</v>
      </c>
    </row>
    <row r="63" spans="1:5" ht="11.25">
      <c r="A63" s="78">
        <v>1243</v>
      </c>
      <c r="B63" s="76" t="s">
        <v>334</v>
      </c>
      <c r="C63" s="79">
        <v>202468.06</v>
      </c>
      <c r="D63" s="79">
        <v>0</v>
      </c>
      <c r="E63" s="79">
        <v>0</v>
      </c>
    </row>
    <row r="64" spans="1:5" ht="11.25">
      <c r="A64" s="78">
        <v>1244</v>
      </c>
      <c r="B64" s="76" t="s">
        <v>335</v>
      </c>
      <c r="C64" s="79">
        <v>5099479.49</v>
      </c>
      <c r="D64" s="79">
        <v>0</v>
      </c>
      <c r="E64" s="79">
        <v>0</v>
      </c>
    </row>
    <row r="65" spans="1:5" ht="11.25">
      <c r="A65" s="78">
        <v>1245</v>
      </c>
      <c r="B65" s="76" t="s">
        <v>336</v>
      </c>
      <c r="C65" s="79">
        <v>140707.86</v>
      </c>
      <c r="D65" s="79">
        <v>0</v>
      </c>
      <c r="E65" s="79">
        <v>0</v>
      </c>
    </row>
    <row r="66" spans="1:5" ht="11.25">
      <c r="A66" s="78">
        <v>1246</v>
      </c>
      <c r="B66" s="76" t="s">
        <v>337</v>
      </c>
      <c r="C66" s="79">
        <v>6531633.12</v>
      </c>
      <c r="D66" s="79">
        <v>0</v>
      </c>
      <c r="E66" s="79">
        <v>0</v>
      </c>
    </row>
    <row r="67" spans="1:5" ht="11.25">
      <c r="A67" s="78">
        <v>1247</v>
      </c>
      <c r="B67" s="76" t="s">
        <v>338</v>
      </c>
      <c r="C67" s="79">
        <v>9960</v>
      </c>
      <c r="D67" s="79">
        <v>0</v>
      </c>
      <c r="E67" s="79">
        <v>0</v>
      </c>
    </row>
    <row r="68" spans="1:5" ht="11.25">
      <c r="A68" s="78">
        <v>1248</v>
      </c>
      <c r="B68" s="76" t="s">
        <v>339</v>
      </c>
      <c r="C68" s="79">
        <v>0</v>
      </c>
      <c r="D68" s="79">
        <v>0</v>
      </c>
      <c r="E68" s="79">
        <v>0</v>
      </c>
    </row>
    <row r="70" spans="1:9" ht="11.25">
      <c r="A70" s="75" t="s">
        <v>256</v>
      </c>
      <c r="B70" s="75"/>
      <c r="C70" s="75"/>
      <c r="D70" s="75"/>
      <c r="E70" s="75"/>
      <c r="F70" s="75"/>
      <c r="G70" s="75"/>
      <c r="H70" s="75"/>
      <c r="I70" s="156"/>
    </row>
    <row r="71" spans="1:9" ht="11.25">
      <c r="A71" s="77" t="s">
        <v>233</v>
      </c>
      <c r="B71" s="77" t="s">
        <v>229</v>
      </c>
      <c r="C71" s="77" t="s">
        <v>230</v>
      </c>
      <c r="D71" s="77" t="s">
        <v>257</v>
      </c>
      <c r="E71" s="77" t="s">
        <v>340</v>
      </c>
      <c r="F71" s="77" t="s">
        <v>245</v>
      </c>
      <c r="G71" s="77" t="s">
        <v>322</v>
      </c>
      <c r="H71" s="77" t="s">
        <v>254</v>
      </c>
      <c r="I71" s="157"/>
    </row>
    <row r="72" spans="1:5" ht="11.25">
      <c r="A72" s="78">
        <v>1250</v>
      </c>
      <c r="B72" s="76" t="s">
        <v>341</v>
      </c>
      <c r="C72" s="79">
        <f>SUM(C73:C77)</f>
        <v>157356.03</v>
      </c>
      <c r="D72" s="79">
        <f>SUM(D73:D77)</f>
        <v>0</v>
      </c>
      <c r="E72" s="79">
        <f>SUM(E73:E77)</f>
        <v>-1597.27</v>
      </c>
    </row>
    <row r="73" spans="1:5" ht="11.25">
      <c r="A73" s="78">
        <v>1251</v>
      </c>
      <c r="B73" s="76" t="s">
        <v>342</v>
      </c>
      <c r="C73" s="79">
        <v>137719.91</v>
      </c>
      <c r="D73" s="79">
        <v>0</v>
      </c>
      <c r="E73" s="79">
        <v>0</v>
      </c>
    </row>
    <row r="74" spans="1:5" ht="11.25">
      <c r="A74" s="78">
        <v>1252</v>
      </c>
      <c r="B74" s="76" t="s">
        <v>343</v>
      </c>
      <c r="C74" s="79">
        <v>0</v>
      </c>
      <c r="D74" s="79">
        <v>0</v>
      </c>
      <c r="E74" s="79">
        <v>0</v>
      </c>
    </row>
    <row r="75" spans="1:5" ht="11.25">
      <c r="A75" s="78">
        <v>1253</v>
      </c>
      <c r="B75" s="76" t="s">
        <v>344</v>
      </c>
      <c r="C75" s="79">
        <v>0</v>
      </c>
      <c r="D75" s="79">
        <v>0</v>
      </c>
      <c r="E75" s="79">
        <v>0</v>
      </c>
    </row>
    <row r="76" spans="1:5" ht="11.25">
      <c r="A76" s="78">
        <v>1254</v>
      </c>
      <c r="B76" s="76" t="s">
        <v>345</v>
      </c>
      <c r="C76" s="79">
        <v>19636.12</v>
      </c>
      <c r="D76" s="79">
        <v>0</v>
      </c>
      <c r="E76" s="79">
        <v>-1597.27</v>
      </c>
    </row>
    <row r="77" spans="1:5" ht="11.25">
      <c r="A77" s="78">
        <v>1259</v>
      </c>
      <c r="B77" s="76" t="s">
        <v>346</v>
      </c>
      <c r="C77" s="79">
        <v>0</v>
      </c>
      <c r="D77" s="79">
        <v>0</v>
      </c>
      <c r="E77" s="79">
        <v>0</v>
      </c>
    </row>
    <row r="78" spans="1:5" ht="11.25">
      <c r="A78" s="78">
        <v>1270</v>
      </c>
      <c r="B78" s="76" t="s">
        <v>347</v>
      </c>
      <c r="C78" s="79">
        <f>SUM(C79:C84)</f>
        <v>273087.22</v>
      </c>
      <c r="D78" s="79">
        <f>SUM(D79:D84)</f>
        <v>0</v>
      </c>
      <c r="E78" s="79">
        <f>SUM(E79:E84)</f>
        <v>0</v>
      </c>
    </row>
    <row r="79" spans="1:5" ht="11.25">
      <c r="A79" s="78">
        <v>1271</v>
      </c>
      <c r="B79" s="76" t="s">
        <v>348</v>
      </c>
      <c r="C79" s="79">
        <v>273087.22</v>
      </c>
      <c r="D79" s="79">
        <v>0</v>
      </c>
      <c r="E79" s="79">
        <v>0</v>
      </c>
    </row>
    <row r="80" spans="1:5" ht="11.25">
      <c r="A80" s="78">
        <v>1272</v>
      </c>
      <c r="B80" s="76" t="s">
        <v>349</v>
      </c>
      <c r="C80" s="79">
        <v>0</v>
      </c>
      <c r="D80" s="79">
        <v>0</v>
      </c>
      <c r="E80" s="79">
        <v>0</v>
      </c>
    </row>
    <row r="81" spans="1:5" ht="11.25">
      <c r="A81" s="78">
        <v>1273</v>
      </c>
      <c r="B81" s="76" t="s">
        <v>350</v>
      </c>
      <c r="C81" s="79">
        <v>0</v>
      </c>
      <c r="D81" s="79">
        <v>0</v>
      </c>
      <c r="E81" s="79">
        <v>0</v>
      </c>
    </row>
    <row r="82" spans="1:5" ht="11.25">
      <c r="A82" s="78">
        <v>1274</v>
      </c>
      <c r="B82" s="76" t="s">
        <v>351</v>
      </c>
      <c r="C82" s="79">
        <v>0</v>
      </c>
      <c r="D82" s="79">
        <v>0</v>
      </c>
      <c r="E82" s="79">
        <v>0</v>
      </c>
    </row>
    <row r="83" spans="1:5" ht="11.25">
      <c r="A83" s="78">
        <v>1275</v>
      </c>
      <c r="B83" s="76" t="s">
        <v>352</v>
      </c>
      <c r="C83" s="79">
        <v>0</v>
      </c>
      <c r="D83" s="79">
        <v>0</v>
      </c>
      <c r="E83" s="79">
        <v>0</v>
      </c>
    </row>
    <row r="84" spans="1:5" ht="11.25">
      <c r="A84" s="78">
        <v>1279</v>
      </c>
      <c r="B84" s="76" t="s">
        <v>353</v>
      </c>
      <c r="C84" s="79">
        <v>0</v>
      </c>
      <c r="D84" s="79">
        <v>0</v>
      </c>
      <c r="E84" s="79">
        <v>0</v>
      </c>
    </row>
    <row r="86" spans="1:8" ht="11.25">
      <c r="A86" s="75" t="s">
        <v>259</v>
      </c>
      <c r="B86" s="75"/>
      <c r="C86" s="75"/>
      <c r="D86" s="75"/>
      <c r="E86" s="75"/>
      <c r="F86" s="75"/>
      <c r="G86" s="75"/>
      <c r="H86" s="75"/>
    </row>
    <row r="87" spans="1:8" ht="11.25">
      <c r="A87" s="77" t="s">
        <v>233</v>
      </c>
      <c r="B87" s="77" t="s">
        <v>229</v>
      </c>
      <c r="C87" s="77" t="s">
        <v>230</v>
      </c>
      <c r="D87" s="77" t="s">
        <v>296</v>
      </c>
      <c r="E87" s="77" t="s">
        <v>297</v>
      </c>
      <c r="F87" s="77" t="s">
        <v>298</v>
      </c>
      <c r="G87" s="77" t="s">
        <v>354</v>
      </c>
      <c r="H87" s="77" t="s">
        <v>355</v>
      </c>
    </row>
    <row r="88" spans="1:7" ht="11.25">
      <c r="A88" s="78">
        <v>2110</v>
      </c>
      <c r="B88" s="76" t="s">
        <v>356</v>
      </c>
      <c r="C88" s="79">
        <f>SUM(C89:C97)</f>
        <v>13857290.3</v>
      </c>
      <c r="D88" s="79">
        <f>SUM(D89:D97)</f>
        <v>0</v>
      </c>
      <c r="E88" s="79">
        <f>SUM(E89:E97)</f>
        <v>0</v>
      </c>
      <c r="F88" s="79">
        <v>0</v>
      </c>
      <c r="G88" s="79">
        <v>0</v>
      </c>
    </row>
    <row r="89" spans="1:7" ht="11.25">
      <c r="A89" s="78">
        <v>2111</v>
      </c>
      <c r="B89" s="76" t="s">
        <v>357</v>
      </c>
      <c r="C89" s="79">
        <v>0</v>
      </c>
      <c r="D89" s="79">
        <v>0</v>
      </c>
      <c r="E89" s="79">
        <v>0</v>
      </c>
      <c r="F89" s="79">
        <v>0</v>
      </c>
      <c r="G89" s="79">
        <v>0</v>
      </c>
    </row>
    <row r="90" spans="1:7" ht="11.25">
      <c r="A90" s="78">
        <v>2112</v>
      </c>
      <c r="B90" s="76" t="s">
        <v>358</v>
      </c>
      <c r="C90" s="79">
        <v>1746251.48</v>
      </c>
      <c r="D90" s="79">
        <v>0</v>
      </c>
      <c r="E90" s="79">
        <v>0</v>
      </c>
      <c r="F90" s="79">
        <v>0</v>
      </c>
      <c r="G90" s="79">
        <v>0</v>
      </c>
    </row>
    <row r="91" spans="1:7" ht="11.25">
      <c r="A91" s="78">
        <v>2113</v>
      </c>
      <c r="B91" s="76" t="s">
        <v>359</v>
      </c>
      <c r="C91" s="79">
        <v>1613756.13</v>
      </c>
      <c r="D91" s="79">
        <v>0</v>
      </c>
      <c r="E91" s="79">
        <v>0</v>
      </c>
      <c r="F91" s="79">
        <v>0</v>
      </c>
      <c r="G91" s="79">
        <v>0</v>
      </c>
    </row>
    <row r="92" spans="1:7" ht="11.25">
      <c r="A92" s="78">
        <v>2114</v>
      </c>
      <c r="B92" s="76" t="s">
        <v>360</v>
      </c>
      <c r="C92" s="79">
        <v>0</v>
      </c>
      <c r="D92" s="79">
        <v>0</v>
      </c>
      <c r="E92" s="79">
        <v>0</v>
      </c>
      <c r="F92" s="79">
        <v>0</v>
      </c>
      <c r="G92" s="79">
        <v>0</v>
      </c>
    </row>
    <row r="93" spans="1:7" ht="11.25">
      <c r="A93" s="78">
        <v>2115</v>
      </c>
      <c r="B93" s="76" t="s">
        <v>361</v>
      </c>
      <c r="C93" s="79">
        <v>0</v>
      </c>
      <c r="D93" s="79">
        <v>0</v>
      </c>
      <c r="E93" s="79">
        <v>0</v>
      </c>
      <c r="F93" s="79">
        <v>0</v>
      </c>
      <c r="G93" s="79">
        <v>0</v>
      </c>
    </row>
    <row r="94" spans="1:7" ht="11.25">
      <c r="A94" s="78">
        <v>2116</v>
      </c>
      <c r="B94" s="76" t="s">
        <v>362</v>
      </c>
      <c r="C94" s="79">
        <v>0</v>
      </c>
      <c r="D94" s="79">
        <v>0</v>
      </c>
      <c r="E94" s="79">
        <v>0</v>
      </c>
      <c r="F94" s="79">
        <v>0</v>
      </c>
      <c r="G94" s="79">
        <v>0</v>
      </c>
    </row>
    <row r="95" spans="1:7" ht="11.25">
      <c r="A95" s="78">
        <v>2117</v>
      </c>
      <c r="B95" s="76" t="s">
        <v>363</v>
      </c>
      <c r="C95" s="79">
        <v>5868621.58</v>
      </c>
      <c r="D95" s="79">
        <v>0</v>
      </c>
      <c r="E95" s="79">
        <v>0</v>
      </c>
      <c r="F95" s="79">
        <v>0</v>
      </c>
      <c r="G95" s="79">
        <v>0</v>
      </c>
    </row>
    <row r="96" spans="1:7" ht="11.25">
      <c r="A96" s="78">
        <v>2118</v>
      </c>
      <c r="B96" s="76" t="s">
        <v>364</v>
      </c>
      <c r="C96" s="79">
        <v>0</v>
      </c>
      <c r="D96" s="79">
        <v>0</v>
      </c>
      <c r="E96" s="79">
        <v>0</v>
      </c>
      <c r="F96" s="79">
        <v>0</v>
      </c>
      <c r="G96" s="79">
        <v>0</v>
      </c>
    </row>
    <row r="97" spans="1:7" ht="11.25">
      <c r="A97" s="78">
        <v>2119</v>
      </c>
      <c r="B97" s="76" t="s">
        <v>365</v>
      </c>
      <c r="C97" s="79">
        <v>4628661.11</v>
      </c>
      <c r="D97" s="79">
        <v>0</v>
      </c>
      <c r="E97" s="79">
        <v>0</v>
      </c>
      <c r="F97" s="79">
        <v>0</v>
      </c>
      <c r="G97" s="79">
        <v>0</v>
      </c>
    </row>
    <row r="98" spans="1:7" ht="11.25">
      <c r="A98" s="78">
        <v>2120</v>
      </c>
      <c r="B98" s="76" t="s">
        <v>366</v>
      </c>
      <c r="C98" s="79">
        <f>SUM(C99:C101)</f>
        <v>0</v>
      </c>
      <c r="D98" s="79">
        <f>SUM(D99:D101)</f>
        <v>0</v>
      </c>
      <c r="E98" s="79">
        <f>SUM(E99:E101)</f>
        <v>0</v>
      </c>
      <c r="F98" s="79">
        <v>0</v>
      </c>
      <c r="G98" s="79">
        <v>0</v>
      </c>
    </row>
    <row r="99" spans="1:7" ht="11.25">
      <c r="A99" s="78">
        <v>2121</v>
      </c>
      <c r="B99" s="76" t="s">
        <v>367</v>
      </c>
      <c r="C99" s="79">
        <v>0</v>
      </c>
      <c r="D99" s="79">
        <v>0</v>
      </c>
      <c r="E99" s="79">
        <v>0</v>
      </c>
      <c r="F99" s="79">
        <v>0</v>
      </c>
      <c r="G99" s="79">
        <v>0</v>
      </c>
    </row>
    <row r="100" spans="1:7" ht="11.25">
      <c r="A100" s="78">
        <v>2122</v>
      </c>
      <c r="B100" s="76" t="s">
        <v>368</v>
      </c>
      <c r="C100" s="79">
        <v>0</v>
      </c>
      <c r="D100" s="79">
        <v>0</v>
      </c>
      <c r="E100" s="79">
        <v>0</v>
      </c>
      <c r="F100" s="79">
        <v>0</v>
      </c>
      <c r="G100" s="79">
        <v>0</v>
      </c>
    </row>
    <row r="101" spans="1:7" ht="11.25">
      <c r="A101" s="78">
        <v>2129</v>
      </c>
      <c r="B101" s="76" t="s">
        <v>369</v>
      </c>
      <c r="C101" s="79">
        <v>0</v>
      </c>
      <c r="D101" s="79">
        <v>0</v>
      </c>
      <c r="E101" s="79">
        <v>0</v>
      </c>
      <c r="F101" s="79">
        <v>0</v>
      </c>
      <c r="G101" s="79">
        <v>0</v>
      </c>
    </row>
    <row r="102" spans="1:7" ht="11.25">
      <c r="A102" s="169" t="s">
        <v>597</v>
      </c>
      <c r="B102" s="169"/>
      <c r="C102" s="169"/>
      <c r="D102" s="169"/>
      <c r="E102" s="169"/>
      <c r="F102" s="169"/>
      <c r="G102" s="169"/>
    </row>
    <row r="105" spans="1:5" ht="11.25">
      <c r="A105" s="76" t="s">
        <v>599</v>
      </c>
      <c r="E105" s="76" t="s">
        <v>600</v>
      </c>
    </row>
  </sheetData>
  <sheetProtection formatCells="0" formatColumns="0" formatRows="0" insertColumns="0" insertRows="0" insertHyperlinks="0" deleteColumns="0" deleteRows="0" sort="0" autoFilter="0" pivotTables="0"/>
  <mergeCells count="4">
    <mergeCell ref="A1:F1"/>
    <mergeCell ref="A2:F2"/>
    <mergeCell ref="A3:F3"/>
    <mergeCell ref="A102:G102"/>
  </mergeCells>
  <printOptions/>
  <pageMargins left="1.2736614173228347" right="0.7086614173228347" top="0.7480314960629921" bottom="0.7480314960629921" header="0.31496062992125984" footer="0.31496062992125984"/>
  <pageSetup horizontalDpi="600" verticalDpi="600" orientation="landscape" paperSize="9" scale="6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61"/>
  <sheetViews>
    <sheetView zoomScaleSheetLayoutView="110" zoomScalePageLayoutView="0" workbookViewId="0" topLeftCell="A1">
      <pane ySplit="2" topLeftCell="A3" activePane="bottomLeft" state="frozen"/>
      <selection pane="topLeft" activeCell="A14" sqref="A14:B14"/>
      <selection pane="bottomLeft" activeCell="B2" sqref="B2"/>
    </sheetView>
  </sheetViews>
  <sheetFormatPr defaultColWidth="11.421875" defaultRowHeight="15"/>
  <cols>
    <col min="1" max="1" width="11.421875" style="9" customWidth="1"/>
    <col min="2" max="2" width="124.28125" style="9" customWidth="1"/>
    <col min="3" max="16384" width="11.421875" style="9" customWidth="1"/>
  </cols>
  <sheetData>
    <row r="2" spans="1:2" ht="15" customHeight="1">
      <c r="A2" s="56" t="s">
        <v>278</v>
      </c>
      <c r="B2" s="53" t="s">
        <v>92</v>
      </c>
    </row>
    <row r="3" ht="11.25">
      <c r="B3" s="35"/>
    </row>
    <row r="4" spans="1:2" ht="15" customHeight="1">
      <c r="A4" s="64" t="s">
        <v>1</v>
      </c>
      <c r="B4" s="57" t="s">
        <v>125</v>
      </c>
    </row>
    <row r="5" spans="1:2" ht="15" customHeight="1">
      <c r="A5" s="65"/>
      <c r="B5" s="57" t="s">
        <v>93</v>
      </c>
    </row>
    <row r="6" spans="1:2" ht="15" customHeight="1">
      <c r="A6" s="65"/>
      <c r="B6" s="54" t="s">
        <v>237</v>
      </c>
    </row>
    <row r="7" spans="1:2" ht="15" customHeight="1">
      <c r="A7" s="65"/>
      <c r="B7" s="57" t="s">
        <v>94</v>
      </c>
    </row>
    <row r="8" ht="11.25">
      <c r="A8" s="65"/>
    </row>
    <row r="9" spans="1:2" ht="15" customHeight="1">
      <c r="A9" s="64" t="s">
        <v>3</v>
      </c>
      <c r="B9" s="58" t="s">
        <v>212</v>
      </c>
    </row>
    <row r="10" spans="1:2" ht="15" customHeight="1">
      <c r="A10" s="65"/>
      <c r="B10" s="58" t="s">
        <v>211</v>
      </c>
    </row>
    <row r="11" spans="1:2" ht="15" customHeight="1">
      <c r="A11" s="65"/>
      <c r="B11" s="58" t="s">
        <v>210</v>
      </c>
    </row>
    <row r="12" spans="1:2" ht="15" customHeight="1">
      <c r="A12" s="65"/>
      <c r="B12" s="58" t="s">
        <v>95</v>
      </c>
    </row>
    <row r="13" spans="1:2" ht="15" customHeight="1">
      <c r="A13" s="65"/>
      <c r="B13" s="58" t="s">
        <v>213</v>
      </c>
    </row>
    <row r="14" ht="11.25">
      <c r="A14" s="65"/>
    </row>
    <row r="15" spans="1:2" ht="15" customHeight="1">
      <c r="A15" s="64" t="s">
        <v>5</v>
      </c>
      <c r="B15" s="59" t="s">
        <v>96</v>
      </c>
    </row>
    <row r="16" spans="1:2" ht="15" customHeight="1">
      <c r="A16" s="65"/>
      <c r="B16" s="59" t="s">
        <v>97</v>
      </c>
    </row>
    <row r="17" spans="1:2" ht="15" customHeight="1">
      <c r="A17" s="65"/>
      <c r="B17" s="59" t="s">
        <v>98</v>
      </c>
    </row>
    <row r="18" spans="1:2" ht="15" customHeight="1">
      <c r="A18" s="65"/>
      <c r="B18" s="57" t="s">
        <v>99</v>
      </c>
    </row>
    <row r="19" spans="1:2" ht="15" customHeight="1">
      <c r="A19" s="65"/>
      <c r="B19" s="60" t="s">
        <v>222</v>
      </c>
    </row>
    <row r="20" ht="11.25">
      <c r="A20" s="65"/>
    </row>
    <row r="21" spans="1:2" ht="15" customHeight="1">
      <c r="A21" s="64" t="s">
        <v>218</v>
      </c>
      <c r="B21" s="8" t="s">
        <v>274</v>
      </c>
    </row>
    <row r="22" spans="1:2" ht="15" customHeight="1">
      <c r="A22" s="65"/>
      <c r="B22" s="61" t="s">
        <v>275</v>
      </c>
    </row>
    <row r="23" ht="11.25">
      <c r="A23" s="65"/>
    </row>
    <row r="24" spans="1:2" ht="15" customHeight="1">
      <c r="A24" s="64" t="s">
        <v>7</v>
      </c>
      <c r="B24" s="46" t="s">
        <v>100</v>
      </c>
    </row>
    <row r="25" spans="1:2" ht="15" customHeight="1">
      <c r="A25" s="65"/>
      <c r="B25" s="46" t="s">
        <v>214</v>
      </c>
    </row>
    <row r="26" spans="1:2" ht="15" customHeight="1">
      <c r="A26" s="65"/>
      <c r="B26" s="46" t="s">
        <v>215</v>
      </c>
    </row>
    <row r="27" ht="11.25">
      <c r="A27" s="65"/>
    </row>
    <row r="28" spans="1:2" ht="15" customHeight="1">
      <c r="A28" s="64" t="s">
        <v>8</v>
      </c>
      <c r="B28" s="46" t="s">
        <v>101</v>
      </c>
    </row>
    <row r="29" spans="1:2" ht="15" customHeight="1">
      <c r="A29" s="65"/>
      <c r="B29" s="60" t="s">
        <v>221</v>
      </c>
    </row>
    <row r="30" spans="1:2" ht="15" customHeight="1">
      <c r="A30" s="65"/>
      <c r="B30" s="60" t="s">
        <v>102</v>
      </c>
    </row>
    <row r="31" spans="1:2" ht="15" customHeight="1">
      <c r="A31" s="65"/>
      <c r="B31" s="62" t="s">
        <v>103</v>
      </c>
    </row>
    <row r="32" ht="11.25">
      <c r="A32" s="65"/>
    </row>
    <row r="33" spans="1:2" ht="15" customHeight="1">
      <c r="A33" s="64" t="s">
        <v>9</v>
      </c>
      <c r="B33" s="60" t="s">
        <v>104</v>
      </c>
    </row>
    <row r="34" spans="1:2" ht="15" customHeight="1">
      <c r="A34" s="65"/>
      <c r="B34" s="46" t="s">
        <v>105</v>
      </c>
    </row>
    <row r="35" ht="11.25">
      <c r="A35" s="65"/>
    </row>
    <row r="36" spans="1:2" ht="15" customHeight="1">
      <c r="A36" s="64" t="s">
        <v>11</v>
      </c>
      <c r="B36" s="57" t="s">
        <v>216</v>
      </c>
    </row>
    <row r="37" spans="1:2" ht="15" customHeight="1">
      <c r="A37" s="65"/>
      <c r="B37" s="57" t="s">
        <v>223</v>
      </c>
    </row>
    <row r="38" spans="1:2" ht="15" customHeight="1">
      <c r="A38" s="65"/>
      <c r="B38" s="63" t="s">
        <v>279</v>
      </c>
    </row>
    <row r="39" spans="1:2" ht="15" customHeight="1">
      <c r="A39" s="65"/>
      <c r="B39" s="57" t="s">
        <v>280</v>
      </c>
    </row>
    <row r="40" spans="1:2" ht="15" customHeight="1">
      <c r="A40" s="65"/>
      <c r="B40" s="57" t="s">
        <v>219</v>
      </c>
    </row>
    <row r="41" spans="1:2" ht="15" customHeight="1">
      <c r="A41" s="65"/>
      <c r="B41" s="57" t="s">
        <v>220</v>
      </c>
    </row>
    <row r="42" ht="11.25">
      <c r="A42" s="65"/>
    </row>
    <row r="43" spans="1:2" ht="15" customHeight="1">
      <c r="A43" s="64" t="s">
        <v>13</v>
      </c>
      <c r="B43" s="57" t="s">
        <v>224</v>
      </c>
    </row>
    <row r="44" spans="1:2" ht="15" customHeight="1">
      <c r="A44" s="65"/>
      <c r="B44" s="57" t="s">
        <v>227</v>
      </c>
    </row>
    <row r="45" spans="1:2" ht="15" customHeight="1">
      <c r="A45" s="65"/>
      <c r="B45" s="63" t="s">
        <v>281</v>
      </c>
    </row>
    <row r="46" spans="1:2" ht="15" customHeight="1">
      <c r="A46" s="65"/>
      <c r="B46" s="57" t="s">
        <v>282</v>
      </c>
    </row>
    <row r="47" spans="1:2" ht="15" customHeight="1">
      <c r="A47" s="65"/>
      <c r="B47" s="57" t="s">
        <v>226</v>
      </c>
    </row>
    <row r="48" spans="1:2" ht="15" customHeight="1">
      <c r="A48" s="65"/>
      <c r="B48" s="57" t="s">
        <v>225</v>
      </c>
    </row>
    <row r="49" ht="11.25">
      <c r="A49" s="65"/>
    </row>
    <row r="50" spans="1:2" ht="25.5" customHeight="1">
      <c r="A50" s="64" t="s">
        <v>15</v>
      </c>
      <c r="B50" s="54" t="s">
        <v>258</v>
      </c>
    </row>
    <row r="51" ht="11.25">
      <c r="A51" s="65"/>
    </row>
    <row r="52" spans="1:2" ht="15" customHeight="1">
      <c r="A52" s="64" t="s">
        <v>17</v>
      </c>
      <c r="B52" s="58" t="s">
        <v>107</v>
      </c>
    </row>
    <row r="53" ht="11.25">
      <c r="A53" s="65"/>
    </row>
    <row r="54" spans="1:2" ht="15" customHeight="1">
      <c r="A54" s="64" t="s">
        <v>19</v>
      </c>
      <c r="B54" s="59" t="s">
        <v>108</v>
      </c>
    </row>
    <row r="55" spans="1:2" ht="15" customHeight="1">
      <c r="A55" s="65"/>
      <c r="B55" s="59" t="s">
        <v>109</v>
      </c>
    </row>
    <row r="56" spans="1:2" ht="15" customHeight="1">
      <c r="A56" s="65"/>
      <c r="B56" s="59" t="s">
        <v>110</v>
      </c>
    </row>
    <row r="57" spans="1:2" ht="15" customHeight="1">
      <c r="A57" s="65"/>
      <c r="B57" s="59" t="s">
        <v>111</v>
      </c>
    </row>
    <row r="58" spans="1:2" ht="15" customHeight="1">
      <c r="A58" s="65"/>
      <c r="B58" s="59" t="s">
        <v>112</v>
      </c>
    </row>
    <row r="59" ht="11.25">
      <c r="A59" s="65"/>
    </row>
    <row r="60" spans="1:2" ht="15" customHeight="1">
      <c r="A60" s="64" t="s">
        <v>21</v>
      </c>
      <c r="B60" s="46" t="s">
        <v>113</v>
      </c>
    </row>
    <row r="61" spans="1:2" ht="15" customHeight="1">
      <c r="A61" s="64" t="s">
        <v>22</v>
      </c>
      <c r="B61" s="58" t="s">
        <v>107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59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224"/>
  <sheetViews>
    <sheetView zoomScalePageLayoutView="0" workbookViewId="0" topLeftCell="A156">
      <selection activeCell="A1" sqref="A1:E230"/>
    </sheetView>
  </sheetViews>
  <sheetFormatPr defaultColWidth="9.140625" defaultRowHeight="15"/>
  <cols>
    <col min="1" max="1" width="10.00390625" style="76" customWidth="1"/>
    <col min="2" max="2" width="83.00390625" style="76" customWidth="1"/>
    <col min="3" max="3" width="27.421875" style="76" customWidth="1"/>
    <col min="4" max="4" width="30.00390625" style="76" customWidth="1"/>
    <col min="5" max="5" width="16.7109375" style="76" customWidth="1"/>
    <col min="6" max="16384" width="9.140625" style="76" customWidth="1"/>
  </cols>
  <sheetData>
    <row r="1" spans="1:5" s="81" customFormat="1" ht="18.75" customHeight="1">
      <c r="A1" s="161" t="s">
        <v>595</v>
      </c>
      <c r="B1" s="161"/>
      <c r="C1" s="161"/>
      <c r="D1" s="70" t="s">
        <v>284</v>
      </c>
      <c r="E1" s="80">
        <v>2018</v>
      </c>
    </row>
    <row r="2" spans="1:5" s="72" customFormat="1" ht="18.75" customHeight="1">
      <c r="A2" s="161" t="s">
        <v>370</v>
      </c>
      <c r="B2" s="161"/>
      <c r="C2" s="161"/>
      <c r="D2" s="70" t="s">
        <v>286</v>
      </c>
      <c r="E2" s="80" t="str">
        <f>'Notas a los Edos Financieros'!E2</f>
        <v>Trimestral</v>
      </c>
    </row>
    <row r="3" spans="1:5" s="72" customFormat="1" ht="18.75" customHeight="1">
      <c r="A3" s="161" t="s">
        <v>596</v>
      </c>
      <c r="B3" s="161"/>
      <c r="C3" s="161"/>
      <c r="D3" s="70" t="s">
        <v>288</v>
      </c>
      <c r="E3" s="80">
        <f>'Notas a los Edos Financieros'!E3</f>
        <v>1</v>
      </c>
    </row>
    <row r="4" spans="1:5" ht="11.25">
      <c r="A4" s="74" t="s">
        <v>289</v>
      </c>
      <c r="B4" s="75"/>
      <c r="C4" s="75"/>
      <c r="D4" s="75"/>
      <c r="E4" s="75"/>
    </row>
    <row r="6" spans="1:5" ht="11.25">
      <c r="A6" s="75" t="s">
        <v>228</v>
      </c>
      <c r="B6" s="75"/>
      <c r="C6" s="75"/>
      <c r="D6" s="75"/>
      <c r="E6" s="75"/>
    </row>
    <row r="7" spans="1:5" ht="11.25">
      <c r="A7" s="77" t="s">
        <v>233</v>
      </c>
      <c r="B7" s="77" t="s">
        <v>229</v>
      </c>
      <c r="C7" s="77" t="s">
        <v>230</v>
      </c>
      <c r="D7" s="77" t="s">
        <v>371</v>
      </c>
      <c r="E7" s="77"/>
    </row>
    <row r="8" spans="1:3" ht="11.25">
      <c r="A8" s="78">
        <v>4100</v>
      </c>
      <c r="B8" s="76" t="s">
        <v>372</v>
      </c>
      <c r="C8" s="79">
        <f>SUM(C9+C18+C24+C26+C32+C37+C47+C52)</f>
        <v>14507640.070000002</v>
      </c>
    </row>
    <row r="9" spans="1:3" ht="11.25">
      <c r="A9" s="78">
        <v>4110</v>
      </c>
      <c r="B9" s="76" t="s">
        <v>373</v>
      </c>
      <c r="C9" s="79">
        <f>SUM(C10:C17)</f>
        <v>8356826.91</v>
      </c>
    </row>
    <row r="10" spans="1:3" ht="11.25">
      <c r="A10" s="78">
        <v>4111</v>
      </c>
      <c r="B10" s="76" t="s">
        <v>374</v>
      </c>
      <c r="C10" s="79">
        <v>0</v>
      </c>
    </row>
    <row r="11" spans="1:3" ht="11.25">
      <c r="A11" s="78">
        <v>4112</v>
      </c>
      <c r="B11" s="76" t="s">
        <v>375</v>
      </c>
      <c r="C11" s="79">
        <v>7851908.57</v>
      </c>
    </row>
    <row r="12" spans="1:3" ht="11.25">
      <c r="A12" s="78">
        <v>4113</v>
      </c>
      <c r="B12" s="76" t="s">
        <v>376</v>
      </c>
      <c r="C12" s="79">
        <v>70706</v>
      </c>
    </row>
    <row r="13" spans="1:3" ht="11.25">
      <c r="A13" s="78">
        <v>4114</v>
      </c>
      <c r="B13" s="76" t="s">
        <v>377</v>
      </c>
      <c r="C13" s="79">
        <v>0</v>
      </c>
    </row>
    <row r="14" spans="1:3" ht="11.25">
      <c r="A14" s="78">
        <v>4115</v>
      </c>
      <c r="B14" s="76" t="s">
        <v>378</v>
      </c>
      <c r="C14" s="79">
        <v>0</v>
      </c>
    </row>
    <row r="15" spans="1:3" ht="11.25">
      <c r="A15" s="78">
        <v>4116</v>
      </c>
      <c r="B15" s="76" t="s">
        <v>379</v>
      </c>
      <c r="C15" s="79">
        <v>0</v>
      </c>
    </row>
    <row r="16" spans="1:3" ht="11.25">
      <c r="A16" s="78">
        <v>4117</v>
      </c>
      <c r="B16" s="76" t="s">
        <v>380</v>
      </c>
      <c r="C16" s="79">
        <v>434212.34</v>
      </c>
    </row>
    <row r="17" spans="1:3" ht="11.25">
      <c r="A17" s="78">
        <v>4119</v>
      </c>
      <c r="B17" s="76" t="s">
        <v>381</v>
      </c>
      <c r="C17" s="79">
        <v>0</v>
      </c>
    </row>
    <row r="18" spans="1:3" ht="11.25">
      <c r="A18" s="78">
        <v>4120</v>
      </c>
      <c r="B18" s="76" t="s">
        <v>382</v>
      </c>
      <c r="C18" s="79">
        <f>SUM(C19:C23)</f>
        <v>0</v>
      </c>
    </row>
    <row r="19" spans="1:3" ht="11.25">
      <c r="A19" s="78">
        <v>4121</v>
      </c>
      <c r="B19" s="76" t="s">
        <v>383</v>
      </c>
      <c r="C19" s="79">
        <v>0</v>
      </c>
    </row>
    <row r="20" spans="1:3" ht="11.25">
      <c r="A20" s="78">
        <v>4122</v>
      </c>
      <c r="B20" s="76" t="s">
        <v>384</v>
      </c>
      <c r="C20" s="79">
        <v>0</v>
      </c>
    </row>
    <row r="21" spans="1:3" ht="11.25">
      <c r="A21" s="78">
        <v>4123</v>
      </c>
      <c r="B21" s="76" t="s">
        <v>385</v>
      </c>
      <c r="C21" s="79">
        <v>0</v>
      </c>
    </row>
    <row r="22" spans="1:3" ht="11.25">
      <c r="A22" s="78">
        <v>4124</v>
      </c>
      <c r="B22" s="76" t="s">
        <v>386</v>
      </c>
      <c r="C22" s="79">
        <v>0</v>
      </c>
    </row>
    <row r="23" spans="1:3" ht="11.25">
      <c r="A23" s="78">
        <v>4129</v>
      </c>
      <c r="B23" s="76" t="s">
        <v>387</v>
      </c>
      <c r="C23" s="79">
        <v>0</v>
      </c>
    </row>
    <row r="24" spans="1:3" ht="11.25">
      <c r="A24" s="78">
        <v>4130</v>
      </c>
      <c r="B24" s="76" t="s">
        <v>388</v>
      </c>
      <c r="C24" s="79">
        <f>SUM(C25)</f>
        <v>0</v>
      </c>
    </row>
    <row r="25" spans="1:3" ht="11.25">
      <c r="A25" s="78">
        <v>4131</v>
      </c>
      <c r="B25" s="76" t="s">
        <v>389</v>
      </c>
      <c r="C25" s="79">
        <v>0</v>
      </c>
    </row>
    <row r="26" spans="1:3" ht="11.25">
      <c r="A26" s="78">
        <v>4140</v>
      </c>
      <c r="B26" s="76" t="s">
        <v>390</v>
      </c>
      <c r="C26" s="79">
        <f>SUM(C27:C31)</f>
        <v>4376122.53</v>
      </c>
    </row>
    <row r="27" spans="1:3" ht="11.25">
      <c r="A27" s="78">
        <v>4141</v>
      </c>
      <c r="B27" s="76" t="s">
        <v>391</v>
      </c>
      <c r="C27" s="79">
        <v>0</v>
      </c>
    </row>
    <row r="28" spans="1:3" ht="11.25">
      <c r="A28" s="78">
        <v>4142</v>
      </c>
      <c r="B28" s="76" t="s">
        <v>392</v>
      </c>
      <c r="C28" s="79">
        <v>0</v>
      </c>
    </row>
    <row r="29" spans="1:3" ht="11.25">
      <c r="A29" s="78">
        <v>4143</v>
      </c>
      <c r="B29" s="76" t="s">
        <v>393</v>
      </c>
      <c r="C29" s="79">
        <v>4376122.53</v>
      </c>
    </row>
    <row r="30" spans="1:3" ht="11.25">
      <c r="A30" s="78">
        <v>4144</v>
      </c>
      <c r="B30" s="76" t="s">
        <v>394</v>
      </c>
      <c r="C30" s="79">
        <v>0</v>
      </c>
    </row>
    <row r="31" spans="1:3" ht="11.25">
      <c r="A31" s="78">
        <v>4149</v>
      </c>
      <c r="B31" s="76" t="s">
        <v>395</v>
      </c>
      <c r="C31" s="79">
        <v>0</v>
      </c>
    </row>
    <row r="32" spans="1:3" ht="11.25">
      <c r="A32" s="78">
        <v>4150</v>
      </c>
      <c r="B32" s="76" t="s">
        <v>396</v>
      </c>
      <c r="C32" s="79">
        <f>SUM(C33:C36)</f>
        <v>1422819.64</v>
      </c>
    </row>
    <row r="33" spans="1:3" ht="11.25">
      <c r="A33" s="78">
        <v>4151</v>
      </c>
      <c r="B33" s="76" t="s">
        <v>397</v>
      </c>
      <c r="C33" s="79">
        <v>0</v>
      </c>
    </row>
    <row r="34" spans="1:3" ht="11.25">
      <c r="A34" s="78">
        <v>4152</v>
      </c>
      <c r="B34" s="76" t="s">
        <v>398</v>
      </c>
      <c r="C34" s="79">
        <v>29130.16</v>
      </c>
    </row>
    <row r="35" spans="1:3" ht="11.25">
      <c r="A35" s="78">
        <v>4153</v>
      </c>
      <c r="B35" s="76" t="s">
        <v>399</v>
      </c>
      <c r="C35" s="79">
        <v>0</v>
      </c>
    </row>
    <row r="36" spans="1:3" ht="11.25">
      <c r="A36" s="78">
        <v>4159</v>
      </c>
      <c r="B36" s="76" t="s">
        <v>400</v>
      </c>
      <c r="C36" s="79">
        <v>1393689.48</v>
      </c>
    </row>
    <row r="37" spans="1:3" ht="11.25">
      <c r="A37" s="78">
        <v>4160</v>
      </c>
      <c r="B37" s="76" t="s">
        <v>401</v>
      </c>
      <c r="C37" s="79">
        <f>SUM(C38:C46)</f>
        <v>351870.99</v>
      </c>
    </row>
    <row r="38" spans="1:3" ht="11.25">
      <c r="A38" s="78">
        <v>4161</v>
      </c>
      <c r="B38" s="76" t="s">
        <v>402</v>
      </c>
      <c r="C38" s="79">
        <v>0</v>
      </c>
    </row>
    <row r="39" spans="1:3" ht="11.25">
      <c r="A39" s="78">
        <v>4162</v>
      </c>
      <c r="B39" s="76" t="s">
        <v>403</v>
      </c>
      <c r="C39" s="79">
        <v>271648.13</v>
      </c>
    </row>
    <row r="40" spans="1:3" ht="11.25">
      <c r="A40" s="78">
        <v>4163</v>
      </c>
      <c r="B40" s="76" t="s">
        <v>404</v>
      </c>
      <c r="C40" s="79">
        <v>0</v>
      </c>
    </row>
    <row r="41" spans="1:3" ht="11.25">
      <c r="A41" s="78">
        <v>4164</v>
      </c>
      <c r="B41" s="76" t="s">
        <v>405</v>
      </c>
      <c r="C41" s="79">
        <v>0</v>
      </c>
    </row>
    <row r="42" spans="1:3" ht="11.25">
      <c r="A42" s="78">
        <v>4165</v>
      </c>
      <c r="B42" s="76" t="s">
        <v>406</v>
      </c>
      <c r="C42" s="79">
        <v>34014.5</v>
      </c>
    </row>
    <row r="43" spans="1:3" ht="11.25">
      <c r="A43" s="78">
        <v>4166</v>
      </c>
      <c r="B43" s="76" t="s">
        <v>407</v>
      </c>
      <c r="C43" s="79">
        <v>0</v>
      </c>
    </row>
    <row r="44" spans="1:3" ht="11.25">
      <c r="A44" s="78">
        <v>4167</v>
      </c>
      <c r="B44" s="76" t="s">
        <v>408</v>
      </c>
      <c r="C44" s="79">
        <v>0</v>
      </c>
    </row>
    <row r="45" spans="1:3" ht="11.25">
      <c r="A45" s="78">
        <v>4168</v>
      </c>
      <c r="B45" s="76" t="s">
        <v>409</v>
      </c>
      <c r="C45" s="79">
        <v>0</v>
      </c>
    </row>
    <row r="46" spans="1:3" ht="11.25">
      <c r="A46" s="78">
        <v>4169</v>
      </c>
      <c r="B46" s="76" t="s">
        <v>410</v>
      </c>
      <c r="C46" s="79">
        <v>46208.36</v>
      </c>
    </row>
    <row r="47" spans="1:3" ht="11.25">
      <c r="A47" s="78">
        <v>4170</v>
      </c>
      <c r="B47" s="76" t="s">
        <v>411</v>
      </c>
      <c r="C47" s="79">
        <f>SUM(C48:C51)</f>
        <v>0</v>
      </c>
    </row>
    <row r="48" spans="1:3" ht="11.25">
      <c r="A48" s="78">
        <v>4171</v>
      </c>
      <c r="B48" s="76" t="s">
        <v>412</v>
      </c>
      <c r="C48" s="79">
        <v>0</v>
      </c>
    </row>
    <row r="49" spans="1:3" ht="11.25">
      <c r="A49" s="78">
        <v>4172</v>
      </c>
      <c r="B49" s="76" t="s">
        <v>413</v>
      </c>
      <c r="C49" s="79">
        <v>0</v>
      </c>
    </row>
    <row r="50" spans="1:3" ht="11.25">
      <c r="A50" s="78">
        <v>4173</v>
      </c>
      <c r="B50" s="76" t="s">
        <v>414</v>
      </c>
      <c r="C50" s="79">
        <v>0</v>
      </c>
    </row>
    <row r="51" spans="1:3" ht="11.25">
      <c r="A51" s="78">
        <v>4174</v>
      </c>
      <c r="B51" s="76" t="s">
        <v>415</v>
      </c>
      <c r="C51" s="79">
        <v>0</v>
      </c>
    </row>
    <row r="52" spans="1:3" ht="11.25">
      <c r="A52" s="78">
        <v>4190</v>
      </c>
      <c r="B52" s="76" t="s">
        <v>416</v>
      </c>
      <c r="C52" s="79">
        <f>SUM(C53:C54)</f>
        <v>0</v>
      </c>
    </row>
    <row r="53" spans="1:3" ht="11.25">
      <c r="A53" s="78">
        <v>4191</v>
      </c>
      <c r="B53" s="76" t="s">
        <v>417</v>
      </c>
      <c r="C53" s="79">
        <v>0</v>
      </c>
    </row>
    <row r="54" spans="1:3" ht="11.25">
      <c r="A54" s="78">
        <v>4192</v>
      </c>
      <c r="B54" s="76" t="s">
        <v>418</v>
      </c>
      <c r="C54" s="79">
        <v>0</v>
      </c>
    </row>
    <row r="55" spans="1:3" ht="11.25">
      <c r="A55" s="78">
        <v>4200</v>
      </c>
      <c r="B55" s="76" t="s">
        <v>419</v>
      </c>
      <c r="C55" s="79">
        <f>SUM(C56+C60)</f>
        <v>153617980.2</v>
      </c>
    </row>
    <row r="56" spans="1:3" ht="11.25">
      <c r="A56" s="78">
        <v>4210</v>
      </c>
      <c r="B56" s="76" t="s">
        <v>420</v>
      </c>
      <c r="C56" s="79">
        <f>SUM(C57:C59)</f>
        <v>153617980.2</v>
      </c>
    </row>
    <row r="57" spans="1:3" ht="11.25">
      <c r="A57" s="78">
        <v>4211</v>
      </c>
      <c r="B57" s="76" t="s">
        <v>421</v>
      </c>
      <c r="C57" s="79">
        <v>61940338.34</v>
      </c>
    </row>
    <row r="58" spans="1:3" ht="11.25">
      <c r="A58" s="78">
        <v>4212</v>
      </c>
      <c r="B58" s="76" t="s">
        <v>422</v>
      </c>
      <c r="C58" s="79">
        <v>59624883</v>
      </c>
    </row>
    <row r="59" spans="1:3" ht="11.25">
      <c r="A59" s="78">
        <v>4213</v>
      </c>
      <c r="B59" s="76" t="s">
        <v>423</v>
      </c>
      <c r="C59" s="79">
        <v>32052758.86</v>
      </c>
    </row>
    <row r="60" spans="1:3" ht="11.25">
      <c r="A60" s="78">
        <v>4220</v>
      </c>
      <c r="B60" s="76" t="s">
        <v>424</v>
      </c>
      <c r="C60" s="79">
        <f>SUM(C61:C66)</f>
        <v>0</v>
      </c>
    </row>
    <row r="61" spans="1:3" ht="11.25">
      <c r="A61" s="78">
        <v>4221</v>
      </c>
      <c r="B61" s="76" t="s">
        <v>425</v>
      </c>
      <c r="C61" s="79">
        <v>0</v>
      </c>
    </row>
    <row r="62" spans="1:3" ht="11.25">
      <c r="A62" s="78">
        <v>4222</v>
      </c>
      <c r="B62" s="76" t="s">
        <v>426</v>
      </c>
      <c r="C62" s="79">
        <v>0</v>
      </c>
    </row>
    <row r="63" spans="1:3" ht="11.25">
      <c r="A63" s="78">
        <v>4223</v>
      </c>
      <c r="B63" s="76" t="s">
        <v>427</v>
      </c>
      <c r="C63" s="79">
        <v>0</v>
      </c>
    </row>
    <row r="64" spans="1:3" ht="11.25">
      <c r="A64" s="78">
        <v>4224</v>
      </c>
      <c r="B64" s="76" t="s">
        <v>428</v>
      </c>
      <c r="C64" s="79">
        <v>0</v>
      </c>
    </row>
    <row r="65" spans="1:3" ht="11.25">
      <c r="A65" s="78">
        <v>4225</v>
      </c>
      <c r="B65" s="76" t="s">
        <v>429</v>
      </c>
      <c r="C65" s="79">
        <v>0</v>
      </c>
    </row>
    <row r="66" spans="1:3" ht="11.25">
      <c r="A66" s="78">
        <v>4226</v>
      </c>
      <c r="B66" s="76" t="s">
        <v>430</v>
      </c>
      <c r="C66" s="79">
        <v>0</v>
      </c>
    </row>
    <row r="68" spans="1:5" ht="11.25">
      <c r="A68" s="75" t="s">
        <v>231</v>
      </c>
      <c r="B68" s="75"/>
      <c r="C68" s="75"/>
      <c r="D68" s="75"/>
      <c r="E68" s="75"/>
    </row>
    <row r="69" spans="1:5" ht="11.25">
      <c r="A69" s="77" t="s">
        <v>233</v>
      </c>
      <c r="B69" s="77" t="s">
        <v>229</v>
      </c>
      <c r="C69" s="77" t="s">
        <v>230</v>
      </c>
      <c r="D69" s="77" t="s">
        <v>234</v>
      </c>
      <c r="E69" s="77" t="s">
        <v>300</v>
      </c>
    </row>
    <row r="70" spans="1:3" ht="11.25">
      <c r="A70" s="78">
        <v>4300</v>
      </c>
      <c r="B70" s="76" t="s">
        <v>431</v>
      </c>
      <c r="C70" s="79">
        <f>SUM(C71+C74+C80+C82+C84)</f>
        <v>0</v>
      </c>
    </row>
    <row r="71" spans="1:3" ht="11.25">
      <c r="A71" s="78">
        <v>4310</v>
      </c>
      <c r="B71" s="76" t="s">
        <v>432</v>
      </c>
      <c r="C71" s="79">
        <f>SUM(C72:C73)</f>
        <v>0</v>
      </c>
    </row>
    <row r="72" spans="1:3" ht="11.25">
      <c r="A72" s="78">
        <v>4311</v>
      </c>
      <c r="B72" s="76" t="s">
        <v>433</v>
      </c>
      <c r="C72" s="79">
        <v>0</v>
      </c>
    </row>
    <row r="73" spans="1:3" ht="11.25">
      <c r="A73" s="78">
        <v>4319</v>
      </c>
      <c r="B73" s="76" t="s">
        <v>434</v>
      </c>
      <c r="C73" s="79">
        <v>0</v>
      </c>
    </row>
    <row r="74" spans="1:3" ht="11.25">
      <c r="A74" s="78">
        <v>4320</v>
      </c>
      <c r="B74" s="76" t="s">
        <v>435</v>
      </c>
      <c r="C74" s="79">
        <f>SUM(C75:C79)</f>
        <v>0</v>
      </c>
    </row>
    <row r="75" spans="1:3" ht="11.25">
      <c r="A75" s="78">
        <v>4321</v>
      </c>
      <c r="B75" s="76" t="s">
        <v>436</v>
      </c>
      <c r="C75" s="79">
        <v>0</v>
      </c>
    </row>
    <row r="76" spans="1:3" ht="11.25">
      <c r="A76" s="78">
        <v>4322</v>
      </c>
      <c r="B76" s="76" t="s">
        <v>437</v>
      </c>
      <c r="C76" s="79">
        <v>0</v>
      </c>
    </row>
    <row r="77" spans="1:3" ht="11.25">
      <c r="A77" s="78">
        <v>4323</v>
      </c>
      <c r="B77" s="76" t="s">
        <v>438</v>
      </c>
      <c r="C77" s="79">
        <v>0</v>
      </c>
    </row>
    <row r="78" spans="1:3" ht="11.25">
      <c r="A78" s="78">
        <v>4324</v>
      </c>
      <c r="B78" s="76" t="s">
        <v>439</v>
      </c>
      <c r="C78" s="79">
        <v>0</v>
      </c>
    </row>
    <row r="79" spans="1:3" ht="11.25">
      <c r="A79" s="78">
        <v>4325</v>
      </c>
      <c r="B79" s="76" t="s">
        <v>440</v>
      </c>
      <c r="C79" s="79">
        <v>0</v>
      </c>
    </row>
    <row r="80" spans="1:3" ht="11.25">
      <c r="A80" s="78">
        <v>4330</v>
      </c>
      <c r="B80" s="76" t="s">
        <v>441</v>
      </c>
      <c r="C80" s="79">
        <f>SUM(C81)</f>
        <v>0</v>
      </c>
    </row>
    <row r="81" spans="1:3" ht="11.25">
      <c r="A81" s="78">
        <v>4331</v>
      </c>
      <c r="B81" s="76" t="s">
        <v>441</v>
      </c>
      <c r="C81" s="79">
        <v>0</v>
      </c>
    </row>
    <row r="82" spans="1:3" ht="11.25">
      <c r="A82" s="78">
        <v>4340</v>
      </c>
      <c r="B82" s="76" t="s">
        <v>442</v>
      </c>
      <c r="C82" s="79">
        <f>SUM(C83)</f>
        <v>0</v>
      </c>
    </row>
    <row r="83" spans="1:3" ht="11.25">
      <c r="A83" s="78">
        <v>4341</v>
      </c>
      <c r="B83" s="76" t="s">
        <v>443</v>
      </c>
      <c r="C83" s="79">
        <v>0</v>
      </c>
    </row>
    <row r="84" spans="1:3" ht="11.25">
      <c r="A84" s="78">
        <v>4390</v>
      </c>
      <c r="B84" s="76" t="s">
        <v>444</v>
      </c>
      <c r="C84" s="79">
        <f>SUM(C85:C91)</f>
        <v>0</v>
      </c>
    </row>
    <row r="85" spans="1:3" ht="11.25">
      <c r="A85" s="78">
        <v>4391</v>
      </c>
      <c r="B85" s="76" t="s">
        <v>445</v>
      </c>
      <c r="C85" s="79">
        <v>0</v>
      </c>
    </row>
    <row r="86" spans="1:3" ht="11.25">
      <c r="A86" s="78">
        <v>4392</v>
      </c>
      <c r="B86" s="76" t="s">
        <v>446</v>
      </c>
      <c r="C86" s="79">
        <v>0</v>
      </c>
    </row>
    <row r="87" spans="1:3" ht="11.25">
      <c r="A87" s="78">
        <v>4393</v>
      </c>
      <c r="B87" s="76" t="s">
        <v>447</v>
      </c>
      <c r="C87" s="79">
        <v>0</v>
      </c>
    </row>
    <row r="88" spans="1:3" ht="11.25">
      <c r="A88" s="78">
        <v>4394</v>
      </c>
      <c r="B88" s="76" t="s">
        <v>448</v>
      </c>
      <c r="C88" s="79">
        <v>0</v>
      </c>
    </row>
    <row r="89" spans="1:3" ht="11.25">
      <c r="A89" s="78">
        <v>4395</v>
      </c>
      <c r="B89" s="76" t="s">
        <v>449</v>
      </c>
      <c r="C89" s="79">
        <v>0</v>
      </c>
    </row>
    <row r="90" spans="1:3" ht="11.25">
      <c r="A90" s="78">
        <v>4396</v>
      </c>
      <c r="B90" s="76" t="s">
        <v>450</v>
      </c>
      <c r="C90" s="79">
        <v>0</v>
      </c>
    </row>
    <row r="91" spans="1:3" ht="11.25">
      <c r="A91" s="78">
        <v>4399</v>
      </c>
      <c r="B91" s="76" t="s">
        <v>444</v>
      </c>
      <c r="C91" s="79">
        <v>0</v>
      </c>
    </row>
    <row r="94" spans="1:5" ht="11.25">
      <c r="A94" s="75" t="s">
        <v>235</v>
      </c>
      <c r="B94" s="75"/>
      <c r="C94" s="75"/>
      <c r="D94" s="75"/>
      <c r="E94" s="75"/>
    </row>
    <row r="95" spans="1:5" ht="11.25">
      <c r="A95" s="77" t="s">
        <v>233</v>
      </c>
      <c r="B95" s="77" t="s">
        <v>229</v>
      </c>
      <c r="C95" s="77" t="s">
        <v>230</v>
      </c>
      <c r="D95" s="77" t="s">
        <v>451</v>
      </c>
      <c r="E95" s="77" t="s">
        <v>300</v>
      </c>
    </row>
    <row r="96" spans="1:4" ht="11.25">
      <c r="A96" s="78">
        <v>5000</v>
      </c>
      <c r="B96" s="76" t="s">
        <v>452</v>
      </c>
      <c r="C96" s="79">
        <f>SUM(C97+C125+C158+C168+C183+C215)</f>
        <v>96732871.98000002</v>
      </c>
      <c r="D96" s="82">
        <f>C96/C96</f>
        <v>1</v>
      </c>
    </row>
    <row r="97" spans="1:4" ht="11.25">
      <c r="A97" s="78">
        <v>5100</v>
      </c>
      <c r="B97" s="76" t="s">
        <v>453</v>
      </c>
      <c r="C97" s="79">
        <f>SUM(C98+C105+C115)</f>
        <v>79618567.77000001</v>
      </c>
      <c r="D97" s="82">
        <f>C97/$C$96</f>
        <v>0.8230766454082076</v>
      </c>
    </row>
    <row r="98" spans="1:4" ht="11.25">
      <c r="A98" s="78">
        <v>5110</v>
      </c>
      <c r="B98" s="76" t="s">
        <v>454</v>
      </c>
      <c r="C98" s="79">
        <f>SUM(C99:C104)</f>
        <v>46102980.440000005</v>
      </c>
      <c r="D98" s="82">
        <f aca="true" t="shared" si="0" ref="D98:D161">C98/$C$96</f>
        <v>0.47660096817483116</v>
      </c>
    </row>
    <row r="99" spans="1:4" ht="11.25">
      <c r="A99" s="78">
        <v>5111</v>
      </c>
      <c r="B99" s="76" t="s">
        <v>455</v>
      </c>
      <c r="C99" s="79">
        <v>27023227.19</v>
      </c>
      <c r="D99" s="82">
        <f t="shared" si="0"/>
        <v>0.27935929779472674</v>
      </c>
    </row>
    <row r="100" spans="1:4" ht="11.25">
      <c r="A100" s="78">
        <v>5112</v>
      </c>
      <c r="B100" s="76" t="s">
        <v>456</v>
      </c>
      <c r="C100" s="79">
        <v>2327369.85</v>
      </c>
      <c r="D100" s="82">
        <f t="shared" si="0"/>
        <v>0.02405976171658787</v>
      </c>
    </row>
    <row r="101" spans="1:4" ht="11.25">
      <c r="A101" s="78">
        <v>5113</v>
      </c>
      <c r="B101" s="76" t="s">
        <v>457</v>
      </c>
      <c r="C101" s="79">
        <v>664958.25</v>
      </c>
      <c r="D101" s="82">
        <f t="shared" si="0"/>
        <v>0.006874170448877847</v>
      </c>
    </row>
    <row r="102" spans="1:4" ht="11.25">
      <c r="A102" s="78">
        <v>5114</v>
      </c>
      <c r="B102" s="76" t="s">
        <v>458</v>
      </c>
      <c r="C102" s="79">
        <v>6373298.27</v>
      </c>
      <c r="D102" s="82">
        <f t="shared" si="0"/>
        <v>0.0658855478964556</v>
      </c>
    </row>
    <row r="103" spans="1:4" ht="11.25">
      <c r="A103" s="78">
        <v>5115</v>
      </c>
      <c r="B103" s="76" t="s">
        <v>459</v>
      </c>
      <c r="C103" s="79">
        <v>9714126.88</v>
      </c>
      <c r="D103" s="82">
        <f t="shared" si="0"/>
        <v>0.10042219031818307</v>
      </c>
    </row>
    <row r="104" spans="1:4" ht="11.25">
      <c r="A104" s="78">
        <v>5116</v>
      </c>
      <c r="B104" s="76" t="s">
        <v>460</v>
      </c>
      <c r="C104" s="79">
        <v>0</v>
      </c>
      <c r="D104" s="82">
        <f t="shared" si="0"/>
        <v>0</v>
      </c>
    </row>
    <row r="105" spans="1:4" ht="11.25">
      <c r="A105" s="78">
        <v>5120</v>
      </c>
      <c r="B105" s="76" t="s">
        <v>461</v>
      </c>
      <c r="C105" s="79">
        <f>SUM(C106:C114)</f>
        <v>14878354.3</v>
      </c>
      <c r="D105" s="82">
        <f t="shared" si="0"/>
        <v>0.15380866912621152</v>
      </c>
    </row>
    <row r="106" spans="1:4" ht="11.25">
      <c r="A106" s="78">
        <v>5121</v>
      </c>
      <c r="B106" s="76" t="s">
        <v>462</v>
      </c>
      <c r="C106" s="79">
        <v>1766938.21</v>
      </c>
      <c r="D106" s="82">
        <f t="shared" si="0"/>
        <v>0.01826616096300049</v>
      </c>
    </row>
    <row r="107" spans="1:4" ht="11.25">
      <c r="A107" s="78">
        <v>5122</v>
      </c>
      <c r="B107" s="76" t="s">
        <v>463</v>
      </c>
      <c r="C107" s="79">
        <v>786214.94</v>
      </c>
      <c r="D107" s="82">
        <f t="shared" si="0"/>
        <v>0.008127691485915498</v>
      </c>
    </row>
    <row r="108" spans="1:4" ht="11.25">
      <c r="A108" s="78">
        <v>5123</v>
      </c>
      <c r="B108" s="76" t="s">
        <v>464</v>
      </c>
      <c r="C108" s="79">
        <v>0</v>
      </c>
      <c r="D108" s="82">
        <f t="shared" si="0"/>
        <v>0</v>
      </c>
    </row>
    <row r="109" spans="1:4" ht="11.25">
      <c r="A109" s="78">
        <v>5124</v>
      </c>
      <c r="B109" s="76" t="s">
        <v>465</v>
      </c>
      <c r="C109" s="79">
        <v>1722505.18</v>
      </c>
      <c r="D109" s="82">
        <f t="shared" si="0"/>
        <v>0.017806823520717302</v>
      </c>
    </row>
    <row r="110" spans="1:4" ht="11.25">
      <c r="A110" s="78">
        <v>5125</v>
      </c>
      <c r="B110" s="76" t="s">
        <v>466</v>
      </c>
      <c r="C110" s="79">
        <v>59804.5</v>
      </c>
      <c r="D110" s="82">
        <f t="shared" si="0"/>
        <v>0.0006182438169763518</v>
      </c>
    </row>
    <row r="111" spans="1:4" ht="11.25">
      <c r="A111" s="78">
        <v>5126</v>
      </c>
      <c r="B111" s="76" t="s">
        <v>467</v>
      </c>
      <c r="C111" s="79">
        <v>7303716.92</v>
      </c>
      <c r="D111" s="82">
        <f t="shared" si="0"/>
        <v>0.07550398091674645</v>
      </c>
    </row>
    <row r="112" spans="1:4" ht="11.25">
      <c r="A112" s="78">
        <v>5127</v>
      </c>
      <c r="B112" s="76" t="s">
        <v>468</v>
      </c>
      <c r="C112" s="79">
        <v>530775.1</v>
      </c>
      <c r="D112" s="82">
        <f t="shared" si="0"/>
        <v>0.005487018933023515</v>
      </c>
    </row>
    <row r="113" spans="1:4" ht="11.25">
      <c r="A113" s="78">
        <v>5128</v>
      </c>
      <c r="B113" s="76" t="s">
        <v>469</v>
      </c>
      <c r="C113" s="79">
        <v>0</v>
      </c>
      <c r="D113" s="82">
        <f t="shared" si="0"/>
        <v>0</v>
      </c>
    </row>
    <row r="114" spans="1:4" ht="11.25">
      <c r="A114" s="78">
        <v>5129</v>
      </c>
      <c r="B114" s="76" t="s">
        <v>470</v>
      </c>
      <c r="C114" s="79">
        <v>2708399.45</v>
      </c>
      <c r="D114" s="82">
        <f t="shared" si="0"/>
        <v>0.0279987494898319</v>
      </c>
    </row>
    <row r="115" spans="1:4" ht="11.25">
      <c r="A115" s="78">
        <v>5130</v>
      </c>
      <c r="B115" s="76" t="s">
        <v>471</v>
      </c>
      <c r="C115" s="79">
        <f>SUM(C116:C124)</f>
        <v>18637233.03</v>
      </c>
      <c r="D115" s="82">
        <f t="shared" si="0"/>
        <v>0.19266700810716483</v>
      </c>
    </row>
    <row r="116" spans="1:4" ht="11.25">
      <c r="A116" s="78">
        <v>5131</v>
      </c>
      <c r="B116" s="76" t="s">
        <v>472</v>
      </c>
      <c r="C116" s="79">
        <v>8444824.83</v>
      </c>
      <c r="D116" s="82">
        <f t="shared" si="0"/>
        <v>0.08730046629594547</v>
      </c>
    </row>
    <row r="117" spans="1:4" ht="11.25">
      <c r="A117" s="78">
        <v>5132</v>
      </c>
      <c r="B117" s="76" t="s">
        <v>473</v>
      </c>
      <c r="C117" s="79">
        <v>98220.1</v>
      </c>
      <c r="D117" s="82">
        <f t="shared" si="0"/>
        <v>0.0010153745876614465</v>
      </c>
    </row>
    <row r="118" spans="1:4" ht="11.25">
      <c r="A118" s="78">
        <v>5133</v>
      </c>
      <c r="B118" s="76" t="s">
        <v>474</v>
      </c>
      <c r="C118" s="79">
        <v>3078947.95</v>
      </c>
      <c r="D118" s="82">
        <f t="shared" si="0"/>
        <v>0.03182938629834734</v>
      </c>
    </row>
    <row r="119" spans="1:4" ht="11.25">
      <c r="A119" s="78">
        <v>5134</v>
      </c>
      <c r="B119" s="76" t="s">
        <v>475</v>
      </c>
      <c r="C119" s="79">
        <v>551047.42</v>
      </c>
      <c r="D119" s="82">
        <f t="shared" si="0"/>
        <v>0.0056965890572744675</v>
      </c>
    </row>
    <row r="120" spans="1:4" ht="11.25">
      <c r="A120" s="78">
        <v>5135</v>
      </c>
      <c r="B120" s="76" t="s">
        <v>476</v>
      </c>
      <c r="C120" s="79">
        <v>2283947.46</v>
      </c>
      <c r="D120" s="82">
        <f t="shared" si="0"/>
        <v>0.02361087201538084</v>
      </c>
    </row>
    <row r="121" spans="1:4" ht="11.25">
      <c r="A121" s="78">
        <v>5136</v>
      </c>
      <c r="B121" s="76" t="s">
        <v>477</v>
      </c>
      <c r="C121" s="79">
        <v>884150.89</v>
      </c>
      <c r="D121" s="82">
        <f t="shared" si="0"/>
        <v>0.009140128602640914</v>
      </c>
    </row>
    <row r="122" spans="1:4" ht="11.25">
      <c r="A122" s="78">
        <v>5137</v>
      </c>
      <c r="B122" s="76" t="s">
        <v>478</v>
      </c>
      <c r="C122" s="79">
        <v>105351.74</v>
      </c>
      <c r="D122" s="82">
        <f t="shared" si="0"/>
        <v>0.0010890996808384018</v>
      </c>
    </row>
    <row r="123" spans="1:4" ht="11.25">
      <c r="A123" s="78">
        <v>5138</v>
      </c>
      <c r="B123" s="76" t="s">
        <v>479</v>
      </c>
      <c r="C123" s="79">
        <v>2523152.04</v>
      </c>
      <c r="D123" s="82">
        <f t="shared" si="0"/>
        <v>0.02608370855071556</v>
      </c>
    </row>
    <row r="124" spans="1:4" ht="11.25">
      <c r="A124" s="78">
        <v>5139</v>
      </c>
      <c r="B124" s="76" t="s">
        <v>480</v>
      </c>
      <c r="C124" s="79">
        <v>667590.6</v>
      </c>
      <c r="D124" s="82">
        <f t="shared" si="0"/>
        <v>0.006901383018360372</v>
      </c>
    </row>
    <row r="125" spans="1:4" ht="11.25">
      <c r="A125" s="78">
        <v>5200</v>
      </c>
      <c r="B125" s="76" t="s">
        <v>481</v>
      </c>
      <c r="C125" s="79">
        <f>SUM(C126+C129+C132+C135+C140+C144+C147+C149+C155)</f>
        <v>17077416.71</v>
      </c>
      <c r="D125" s="82">
        <f t="shared" si="0"/>
        <v>0.1765420209329755</v>
      </c>
    </row>
    <row r="126" spans="1:4" ht="11.25">
      <c r="A126" s="78">
        <v>5210</v>
      </c>
      <c r="B126" s="76" t="s">
        <v>482</v>
      </c>
      <c r="C126" s="79">
        <f>SUM(C127:C128)</f>
        <v>6056400</v>
      </c>
      <c r="D126" s="82">
        <f t="shared" si="0"/>
        <v>0.06260953361595828</v>
      </c>
    </row>
    <row r="127" spans="1:4" ht="11.25">
      <c r="A127" s="78">
        <v>5211</v>
      </c>
      <c r="B127" s="76" t="s">
        <v>483</v>
      </c>
      <c r="C127" s="79">
        <v>0</v>
      </c>
      <c r="D127" s="82">
        <f t="shared" si="0"/>
        <v>0</v>
      </c>
    </row>
    <row r="128" spans="1:4" ht="11.25">
      <c r="A128" s="78">
        <v>5212</v>
      </c>
      <c r="B128" s="76" t="s">
        <v>484</v>
      </c>
      <c r="C128" s="79">
        <v>6056400</v>
      </c>
      <c r="D128" s="82">
        <f t="shared" si="0"/>
        <v>0.06260953361595828</v>
      </c>
    </row>
    <row r="129" spans="1:4" ht="11.25">
      <c r="A129" s="78">
        <v>5220</v>
      </c>
      <c r="B129" s="76" t="s">
        <v>485</v>
      </c>
      <c r="C129" s="79">
        <f>SUM(C130:C131)</f>
        <v>0</v>
      </c>
      <c r="D129" s="82">
        <f t="shared" si="0"/>
        <v>0</v>
      </c>
    </row>
    <row r="130" spans="1:4" ht="11.25">
      <c r="A130" s="78">
        <v>5221</v>
      </c>
      <c r="B130" s="76" t="s">
        <v>486</v>
      </c>
      <c r="C130" s="79">
        <v>0</v>
      </c>
      <c r="D130" s="82">
        <f t="shared" si="0"/>
        <v>0</v>
      </c>
    </row>
    <row r="131" spans="1:4" ht="11.25">
      <c r="A131" s="78">
        <v>5222</v>
      </c>
      <c r="B131" s="76" t="s">
        <v>487</v>
      </c>
      <c r="C131" s="79">
        <v>0</v>
      </c>
      <c r="D131" s="82">
        <f t="shared" si="0"/>
        <v>0</v>
      </c>
    </row>
    <row r="132" spans="1:4" ht="11.25">
      <c r="A132" s="78">
        <v>5230</v>
      </c>
      <c r="B132" s="76" t="s">
        <v>427</v>
      </c>
      <c r="C132" s="79">
        <f>SUM(C133:C134)</f>
        <v>2112316.89</v>
      </c>
      <c r="D132" s="82">
        <f t="shared" si="0"/>
        <v>0.021836598529161127</v>
      </c>
    </row>
    <row r="133" spans="1:4" ht="11.25">
      <c r="A133" s="78">
        <v>5231</v>
      </c>
      <c r="B133" s="76" t="s">
        <v>488</v>
      </c>
      <c r="C133" s="79">
        <v>0</v>
      </c>
      <c r="D133" s="82">
        <f t="shared" si="0"/>
        <v>0</v>
      </c>
    </row>
    <row r="134" spans="1:4" ht="11.25">
      <c r="A134" s="78">
        <v>5232</v>
      </c>
      <c r="B134" s="76" t="s">
        <v>489</v>
      </c>
      <c r="C134" s="79">
        <v>2112316.89</v>
      </c>
      <c r="D134" s="82">
        <f t="shared" si="0"/>
        <v>0.021836598529161127</v>
      </c>
    </row>
    <row r="135" spans="1:4" ht="11.25">
      <c r="A135" s="78">
        <v>5240</v>
      </c>
      <c r="B135" s="76" t="s">
        <v>428</v>
      </c>
      <c r="C135" s="79">
        <f>SUM(C136:C139)</f>
        <v>8908699.82</v>
      </c>
      <c r="D135" s="82">
        <f t="shared" si="0"/>
        <v>0.09209588878785607</v>
      </c>
    </row>
    <row r="136" spans="1:4" ht="11.25">
      <c r="A136" s="78">
        <v>5241</v>
      </c>
      <c r="B136" s="76" t="s">
        <v>490</v>
      </c>
      <c r="C136" s="79">
        <v>7896252.99</v>
      </c>
      <c r="D136" s="82">
        <f t="shared" si="0"/>
        <v>0.08162946915948684</v>
      </c>
    </row>
    <row r="137" spans="1:4" ht="11.25">
      <c r="A137" s="78">
        <v>5242</v>
      </c>
      <c r="B137" s="76" t="s">
        <v>491</v>
      </c>
      <c r="C137" s="79">
        <v>785600</v>
      </c>
      <c r="D137" s="82">
        <f t="shared" si="0"/>
        <v>0.008121334391502678</v>
      </c>
    </row>
    <row r="138" spans="1:4" ht="11.25">
      <c r="A138" s="78">
        <v>5243</v>
      </c>
      <c r="B138" s="76" t="s">
        <v>492</v>
      </c>
      <c r="C138" s="79">
        <v>119566.98</v>
      </c>
      <c r="D138" s="82">
        <f t="shared" si="0"/>
        <v>0.0012360532418051336</v>
      </c>
    </row>
    <row r="139" spans="1:4" ht="11.25">
      <c r="A139" s="78">
        <v>5244</v>
      </c>
      <c r="B139" s="76" t="s">
        <v>493</v>
      </c>
      <c r="C139" s="79">
        <v>107279.85</v>
      </c>
      <c r="D139" s="82">
        <f t="shared" si="0"/>
        <v>0.0011090319950614164</v>
      </c>
    </row>
    <row r="140" spans="1:4" ht="11.25">
      <c r="A140" s="78">
        <v>5250</v>
      </c>
      <c r="B140" s="76" t="s">
        <v>429</v>
      </c>
      <c r="C140" s="79">
        <f>SUM(C141:C143)</f>
        <v>0</v>
      </c>
      <c r="D140" s="82">
        <f t="shared" si="0"/>
        <v>0</v>
      </c>
    </row>
    <row r="141" spans="1:4" ht="11.25">
      <c r="A141" s="78">
        <v>5251</v>
      </c>
      <c r="B141" s="76" t="s">
        <v>494</v>
      </c>
      <c r="C141" s="79">
        <v>0</v>
      </c>
      <c r="D141" s="82">
        <f t="shared" si="0"/>
        <v>0</v>
      </c>
    </row>
    <row r="142" spans="1:4" ht="11.25">
      <c r="A142" s="78">
        <v>5252</v>
      </c>
      <c r="B142" s="76" t="s">
        <v>495</v>
      </c>
      <c r="C142" s="79">
        <v>0</v>
      </c>
      <c r="D142" s="82">
        <f t="shared" si="0"/>
        <v>0</v>
      </c>
    </row>
    <row r="143" spans="1:4" ht="11.25">
      <c r="A143" s="78">
        <v>5259</v>
      </c>
      <c r="B143" s="76" t="s">
        <v>496</v>
      </c>
      <c r="C143" s="79">
        <v>0</v>
      </c>
      <c r="D143" s="82">
        <f t="shared" si="0"/>
        <v>0</v>
      </c>
    </row>
    <row r="144" spans="1:4" ht="11.25">
      <c r="A144" s="78">
        <v>5260</v>
      </c>
      <c r="B144" s="76" t="s">
        <v>497</v>
      </c>
      <c r="C144" s="79">
        <f>SUM(C145:C146)</f>
        <v>0</v>
      </c>
      <c r="D144" s="82">
        <f t="shared" si="0"/>
        <v>0</v>
      </c>
    </row>
    <row r="145" spans="1:4" ht="11.25">
      <c r="A145" s="78">
        <v>5261</v>
      </c>
      <c r="B145" s="76" t="s">
        <v>498</v>
      </c>
      <c r="C145" s="79">
        <v>0</v>
      </c>
      <c r="D145" s="82">
        <f t="shared" si="0"/>
        <v>0</v>
      </c>
    </row>
    <row r="146" spans="1:4" ht="11.25">
      <c r="A146" s="78">
        <v>5262</v>
      </c>
      <c r="B146" s="76" t="s">
        <v>499</v>
      </c>
      <c r="C146" s="79">
        <v>0</v>
      </c>
      <c r="D146" s="82">
        <f t="shared" si="0"/>
        <v>0</v>
      </c>
    </row>
    <row r="147" spans="1:4" ht="11.25">
      <c r="A147" s="78">
        <v>5270</v>
      </c>
      <c r="B147" s="76" t="s">
        <v>500</v>
      </c>
      <c r="C147" s="79">
        <f>SUM(C148)</f>
        <v>0</v>
      </c>
      <c r="D147" s="82">
        <f t="shared" si="0"/>
        <v>0</v>
      </c>
    </row>
    <row r="148" spans="1:4" ht="11.25">
      <c r="A148" s="78">
        <v>5271</v>
      </c>
      <c r="B148" s="76" t="s">
        <v>501</v>
      </c>
      <c r="C148" s="79">
        <v>0</v>
      </c>
      <c r="D148" s="82">
        <f t="shared" si="0"/>
        <v>0</v>
      </c>
    </row>
    <row r="149" spans="1:4" ht="11.25">
      <c r="A149" s="78">
        <v>5280</v>
      </c>
      <c r="B149" s="76" t="s">
        <v>502</v>
      </c>
      <c r="C149" s="79">
        <f>SUM(C150:C154)</f>
        <v>0</v>
      </c>
      <c r="D149" s="82">
        <f t="shared" si="0"/>
        <v>0</v>
      </c>
    </row>
    <row r="150" spans="1:4" ht="11.25">
      <c r="A150" s="78">
        <v>5281</v>
      </c>
      <c r="B150" s="76" t="s">
        <v>503</v>
      </c>
      <c r="C150" s="79">
        <v>0</v>
      </c>
      <c r="D150" s="82">
        <f t="shared" si="0"/>
        <v>0</v>
      </c>
    </row>
    <row r="151" spans="1:4" ht="11.25">
      <c r="A151" s="78">
        <v>5282</v>
      </c>
      <c r="B151" s="76" t="s">
        <v>504</v>
      </c>
      <c r="C151" s="79">
        <v>0</v>
      </c>
      <c r="D151" s="82">
        <f t="shared" si="0"/>
        <v>0</v>
      </c>
    </row>
    <row r="152" spans="1:4" ht="11.25">
      <c r="A152" s="78">
        <v>5283</v>
      </c>
      <c r="B152" s="76" t="s">
        <v>505</v>
      </c>
      <c r="C152" s="79">
        <v>0</v>
      </c>
      <c r="D152" s="82">
        <f t="shared" si="0"/>
        <v>0</v>
      </c>
    </row>
    <row r="153" spans="1:4" ht="11.25">
      <c r="A153" s="78">
        <v>5284</v>
      </c>
      <c r="B153" s="76" t="s">
        <v>506</v>
      </c>
      <c r="C153" s="79">
        <v>0</v>
      </c>
      <c r="D153" s="82">
        <f t="shared" si="0"/>
        <v>0</v>
      </c>
    </row>
    <row r="154" spans="1:4" ht="11.25">
      <c r="A154" s="78">
        <v>5285</v>
      </c>
      <c r="B154" s="76" t="s">
        <v>507</v>
      </c>
      <c r="C154" s="79">
        <v>0</v>
      </c>
      <c r="D154" s="82">
        <f t="shared" si="0"/>
        <v>0</v>
      </c>
    </row>
    <row r="155" spans="1:4" ht="11.25">
      <c r="A155" s="78">
        <v>5290</v>
      </c>
      <c r="B155" s="76" t="s">
        <v>508</v>
      </c>
      <c r="C155" s="79">
        <f>SUM(C156:C157)</f>
        <v>0</v>
      </c>
      <c r="D155" s="82">
        <f t="shared" si="0"/>
        <v>0</v>
      </c>
    </row>
    <row r="156" spans="1:4" ht="11.25">
      <c r="A156" s="78">
        <v>5291</v>
      </c>
      <c r="B156" s="76" t="s">
        <v>509</v>
      </c>
      <c r="C156" s="79">
        <v>0</v>
      </c>
      <c r="D156" s="82">
        <f t="shared" si="0"/>
        <v>0</v>
      </c>
    </row>
    <row r="157" spans="1:4" ht="11.25">
      <c r="A157" s="78">
        <v>5292</v>
      </c>
      <c r="B157" s="76" t="s">
        <v>510</v>
      </c>
      <c r="C157" s="79">
        <v>0</v>
      </c>
      <c r="D157" s="82">
        <f t="shared" si="0"/>
        <v>0</v>
      </c>
    </row>
    <row r="158" spans="1:4" ht="11.25">
      <c r="A158" s="78">
        <v>5300</v>
      </c>
      <c r="B158" s="76" t="s">
        <v>511</v>
      </c>
      <c r="C158" s="79">
        <f>SUM(C159+C162+C165)</f>
        <v>0</v>
      </c>
      <c r="D158" s="82">
        <f t="shared" si="0"/>
        <v>0</v>
      </c>
    </row>
    <row r="159" spans="1:4" ht="11.25">
      <c r="A159" s="78">
        <v>5310</v>
      </c>
      <c r="B159" s="76" t="s">
        <v>421</v>
      </c>
      <c r="C159" s="79">
        <f>SUM(C160:C161)</f>
        <v>0</v>
      </c>
      <c r="D159" s="82">
        <f t="shared" si="0"/>
        <v>0</v>
      </c>
    </row>
    <row r="160" spans="1:4" ht="11.25">
      <c r="A160" s="78">
        <v>5311</v>
      </c>
      <c r="B160" s="76" t="s">
        <v>512</v>
      </c>
      <c r="C160" s="79">
        <v>0</v>
      </c>
      <c r="D160" s="82">
        <f t="shared" si="0"/>
        <v>0</v>
      </c>
    </row>
    <row r="161" spans="1:4" ht="11.25">
      <c r="A161" s="78">
        <v>5312</v>
      </c>
      <c r="B161" s="76" t="s">
        <v>513</v>
      </c>
      <c r="C161" s="79">
        <v>0</v>
      </c>
      <c r="D161" s="82">
        <f t="shared" si="0"/>
        <v>0</v>
      </c>
    </row>
    <row r="162" spans="1:4" ht="11.25">
      <c r="A162" s="78">
        <v>5320</v>
      </c>
      <c r="B162" s="76" t="s">
        <v>422</v>
      </c>
      <c r="C162" s="79">
        <f>SUM(C163:C164)</f>
        <v>0</v>
      </c>
      <c r="D162" s="82">
        <f aca="true" t="shared" si="1" ref="D162:D217">C162/$C$96</f>
        <v>0</v>
      </c>
    </row>
    <row r="163" spans="1:4" ht="11.25">
      <c r="A163" s="78">
        <v>5321</v>
      </c>
      <c r="B163" s="76" t="s">
        <v>514</v>
      </c>
      <c r="C163" s="79">
        <v>0</v>
      </c>
      <c r="D163" s="82">
        <f t="shared" si="1"/>
        <v>0</v>
      </c>
    </row>
    <row r="164" spans="1:4" ht="11.25">
      <c r="A164" s="78">
        <v>5322</v>
      </c>
      <c r="B164" s="76" t="s">
        <v>515</v>
      </c>
      <c r="C164" s="79">
        <v>0</v>
      </c>
      <c r="D164" s="82">
        <f t="shared" si="1"/>
        <v>0</v>
      </c>
    </row>
    <row r="165" spans="1:4" ht="11.25">
      <c r="A165" s="78">
        <v>5330</v>
      </c>
      <c r="B165" s="76" t="s">
        <v>423</v>
      </c>
      <c r="C165" s="79">
        <f>SUM(C166:C167)</f>
        <v>0</v>
      </c>
      <c r="D165" s="82">
        <f t="shared" si="1"/>
        <v>0</v>
      </c>
    </row>
    <row r="166" spans="1:4" ht="11.25">
      <c r="A166" s="78">
        <v>5331</v>
      </c>
      <c r="B166" s="76" t="s">
        <v>516</v>
      </c>
      <c r="C166" s="79">
        <v>0</v>
      </c>
      <c r="D166" s="82">
        <f t="shared" si="1"/>
        <v>0</v>
      </c>
    </row>
    <row r="167" spans="1:4" ht="11.25">
      <c r="A167" s="78">
        <v>5332</v>
      </c>
      <c r="B167" s="76" t="s">
        <v>517</v>
      </c>
      <c r="C167" s="79">
        <v>0</v>
      </c>
      <c r="D167" s="82">
        <f t="shared" si="1"/>
        <v>0</v>
      </c>
    </row>
    <row r="168" spans="1:4" ht="11.25">
      <c r="A168" s="78">
        <v>5400</v>
      </c>
      <c r="B168" s="76" t="s">
        <v>518</v>
      </c>
      <c r="C168" s="79">
        <f>SUM(C169+C172+C175+C178+C180)</f>
        <v>36887.5</v>
      </c>
      <c r="D168" s="82">
        <f t="shared" si="1"/>
        <v>0.000381333658816898</v>
      </c>
    </row>
    <row r="169" spans="1:4" ht="11.25">
      <c r="A169" s="78">
        <v>5410</v>
      </c>
      <c r="B169" s="76" t="s">
        <v>519</v>
      </c>
      <c r="C169" s="79">
        <f>SUM(C170:C171)</f>
        <v>36887.5</v>
      </c>
      <c r="D169" s="82">
        <f t="shared" si="1"/>
        <v>0.000381333658816898</v>
      </c>
    </row>
    <row r="170" spans="1:4" ht="11.25">
      <c r="A170" s="78">
        <v>5411</v>
      </c>
      <c r="B170" s="76" t="s">
        <v>520</v>
      </c>
      <c r="C170" s="79">
        <v>36887.5</v>
      </c>
      <c r="D170" s="82">
        <f t="shared" si="1"/>
        <v>0.000381333658816898</v>
      </c>
    </row>
    <row r="171" spans="1:4" ht="11.25" hidden="1">
      <c r="A171" s="78">
        <v>5412</v>
      </c>
      <c r="B171" s="76" t="s">
        <v>521</v>
      </c>
      <c r="C171" s="79">
        <v>0</v>
      </c>
      <c r="D171" s="82">
        <f t="shared" si="1"/>
        <v>0</v>
      </c>
    </row>
    <row r="172" spans="1:4" ht="11.25" hidden="1">
      <c r="A172" s="78">
        <v>5420</v>
      </c>
      <c r="B172" s="76" t="s">
        <v>522</v>
      </c>
      <c r="C172" s="79">
        <f>SUM(C173:C174)</f>
        <v>0</v>
      </c>
      <c r="D172" s="82">
        <f t="shared" si="1"/>
        <v>0</v>
      </c>
    </row>
    <row r="173" spans="1:4" ht="11.25" hidden="1">
      <c r="A173" s="78">
        <v>5421</v>
      </c>
      <c r="B173" s="76" t="s">
        <v>523</v>
      </c>
      <c r="C173" s="79">
        <v>0</v>
      </c>
      <c r="D173" s="82">
        <f t="shared" si="1"/>
        <v>0</v>
      </c>
    </row>
    <row r="174" spans="1:4" ht="11.25" hidden="1">
      <c r="A174" s="78">
        <v>5422</v>
      </c>
      <c r="B174" s="76" t="s">
        <v>524</v>
      </c>
      <c r="C174" s="79">
        <v>0</v>
      </c>
      <c r="D174" s="82">
        <f t="shared" si="1"/>
        <v>0</v>
      </c>
    </row>
    <row r="175" spans="1:4" ht="11.25" hidden="1">
      <c r="A175" s="78">
        <v>5430</v>
      </c>
      <c r="B175" s="76" t="s">
        <v>525</v>
      </c>
      <c r="C175" s="79">
        <f>SUM(C176:C177)</f>
        <v>0</v>
      </c>
      <c r="D175" s="82">
        <f t="shared" si="1"/>
        <v>0</v>
      </c>
    </row>
    <row r="176" spans="1:4" ht="11.25" hidden="1">
      <c r="A176" s="78">
        <v>5431</v>
      </c>
      <c r="B176" s="76" t="s">
        <v>526</v>
      </c>
      <c r="C176" s="79">
        <v>0</v>
      </c>
      <c r="D176" s="82">
        <f t="shared" si="1"/>
        <v>0</v>
      </c>
    </row>
    <row r="177" spans="1:4" ht="11.25" hidden="1">
      <c r="A177" s="78">
        <v>5432</v>
      </c>
      <c r="B177" s="76" t="s">
        <v>527</v>
      </c>
      <c r="C177" s="79">
        <v>0</v>
      </c>
      <c r="D177" s="82">
        <f t="shared" si="1"/>
        <v>0</v>
      </c>
    </row>
    <row r="178" spans="1:4" ht="11.25" hidden="1">
      <c r="A178" s="78">
        <v>5440</v>
      </c>
      <c r="B178" s="76" t="s">
        <v>528</v>
      </c>
      <c r="C178" s="79">
        <f>SUM(C179)</f>
        <v>0</v>
      </c>
      <c r="D178" s="82">
        <f t="shared" si="1"/>
        <v>0</v>
      </c>
    </row>
    <row r="179" spans="1:4" ht="11.25" hidden="1">
      <c r="A179" s="78">
        <v>5441</v>
      </c>
      <c r="B179" s="76" t="s">
        <v>528</v>
      </c>
      <c r="C179" s="79">
        <v>0</v>
      </c>
      <c r="D179" s="82">
        <f t="shared" si="1"/>
        <v>0</v>
      </c>
    </row>
    <row r="180" spans="1:4" ht="11.25" hidden="1">
      <c r="A180" s="78">
        <v>5450</v>
      </c>
      <c r="B180" s="76" t="s">
        <v>529</v>
      </c>
      <c r="C180" s="79">
        <f>SUM(C181:C182)</f>
        <v>0</v>
      </c>
      <c r="D180" s="82">
        <f t="shared" si="1"/>
        <v>0</v>
      </c>
    </row>
    <row r="181" spans="1:4" ht="11.25" hidden="1">
      <c r="A181" s="78">
        <v>5451</v>
      </c>
      <c r="B181" s="76" t="s">
        <v>530</v>
      </c>
      <c r="C181" s="79">
        <v>0</v>
      </c>
      <c r="D181" s="82">
        <f t="shared" si="1"/>
        <v>0</v>
      </c>
    </row>
    <row r="182" spans="1:4" ht="11.25" hidden="1">
      <c r="A182" s="78">
        <v>5452</v>
      </c>
      <c r="B182" s="76" t="s">
        <v>531</v>
      </c>
      <c r="C182" s="79">
        <v>0</v>
      </c>
      <c r="D182" s="82">
        <f t="shared" si="1"/>
        <v>0</v>
      </c>
    </row>
    <row r="183" spans="1:4" ht="11.25" hidden="1">
      <c r="A183" s="78">
        <v>5500</v>
      </c>
      <c r="B183" s="76" t="s">
        <v>532</v>
      </c>
      <c r="C183" s="79">
        <f>SUM(C184+C193+C196+C202+C204+C206)</f>
        <v>0</v>
      </c>
      <c r="D183" s="82">
        <f t="shared" si="1"/>
        <v>0</v>
      </c>
    </row>
    <row r="184" spans="1:4" ht="11.25" hidden="1">
      <c r="A184" s="78">
        <v>5510</v>
      </c>
      <c r="B184" s="76" t="s">
        <v>533</v>
      </c>
      <c r="C184" s="79">
        <f>SUM(C185:C192)</f>
        <v>0</v>
      </c>
      <c r="D184" s="82">
        <f t="shared" si="1"/>
        <v>0</v>
      </c>
    </row>
    <row r="185" spans="1:4" ht="11.25" hidden="1">
      <c r="A185" s="78">
        <v>5511</v>
      </c>
      <c r="B185" s="76" t="s">
        <v>534</v>
      </c>
      <c r="C185" s="79">
        <v>0</v>
      </c>
      <c r="D185" s="82">
        <f t="shared" si="1"/>
        <v>0</v>
      </c>
    </row>
    <row r="186" spans="1:4" ht="11.25" hidden="1">
      <c r="A186" s="78">
        <v>5512</v>
      </c>
      <c r="B186" s="76" t="s">
        <v>535</v>
      </c>
      <c r="C186" s="79">
        <v>0</v>
      </c>
      <c r="D186" s="82">
        <f t="shared" si="1"/>
        <v>0</v>
      </c>
    </row>
    <row r="187" spans="1:4" ht="11.25" hidden="1">
      <c r="A187" s="78">
        <v>5513</v>
      </c>
      <c r="B187" s="76" t="s">
        <v>536</v>
      </c>
      <c r="C187" s="79">
        <v>0</v>
      </c>
      <c r="D187" s="82">
        <f t="shared" si="1"/>
        <v>0</v>
      </c>
    </row>
    <row r="188" spans="1:4" ht="11.25" hidden="1">
      <c r="A188" s="78">
        <v>5514</v>
      </c>
      <c r="B188" s="76" t="s">
        <v>537</v>
      </c>
      <c r="C188" s="79">
        <v>0</v>
      </c>
      <c r="D188" s="82">
        <f t="shared" si="1"/>
        <v>0</v>
      </c>
    </row>
    <row r="189" spans="1:4" ht="11.25" hidden="1">
      <c r="A189" s="78">
        <v>5515</v>
      </c>
      <c r="B189" s="76" t="s">
        <v>538</v>
      </c>
      <c r="C189" s="79">
        <v>0</v>
      </c>
      <c r="D189" s="82">
        <f t="shared" si="1"/>
        <v>0</v>
      </c>
    </row>
    <row r="190" spans="1:4" ht="11.25" hidden="1">
      <c r="A190" s="78">
        <v>5516</v>
      </c>
      <c r="B190" s="76" t="s">
        <v>539</v>
      </c>
      <c r="C190" s="79">
        <v>0</v>
      </c>
      <c r="D190" s="82">
        <f t="shared" si="1"/>
        <v>0</v>
      </c>
    </row>
    <row r="191" spans="1:4" ht="11.25" hidden="1">
      <c r="A191" s="78">
        <v>5517</v>
      </c>
      <c r="B191" s="76" t="s">
        <v>540</v>
      </c>
      <c r="C191" s="79">
        <v>0</v>
      </c>
      <c r="D191" s="82">
        <f t="shared" si="1"/>
        <v>0</v>
      </c>
    </row>
    <row r="192" spans="1:4" ht="11.25" hidden="1">
      <c r="A192" s="78">
        <v>5518</v>
      </c>
      <c r="B192" s="76" t="s">
        <v>132</v>
      </c>
      <c r="C192" s="79">
        <v>0</v>
      </c>
      <c r="D192" s="82">
        <f t="shared" si="1"/>
        <v>0</v>
      </c>
    </row>
    <row r="193" spans="1:4" ht="11.25" hidden="1">
      <c r="A193" s="78">
        <v>5520</v>
      </c>
      <c r="B193" s="76" t="s">
        <v>131</v>
      </c>
      <c r="C193" s="79">
        <f>SUM(C194:C195)</f>
        <v>0</v>
      </c>
      <c r="D193" s="82">
        <f t="shared" si="1"/>
        <v>0</v>
      </c>
    </row>
    <row r="194" spans="1:4" ht="11.25" hidden="1">
      <c r="A194" s="78">
        <v>5521</v>
      </c>
      <c r="B194" s="76" t="s">
        <v>541</v>
      </c>
      <c r="C194" s="79">
        <v>0</v>
      </c>
      <c r="D194" s="82">
        <f t="shared" si="1"/>
        <v>0</v>
      </c>
    </row>
    <row r="195" spans="1:4" ht="11.25" hidden="1">
      <c r="A195" s="78">
        <v>5522</v>
      </c>
      <c r="B195" s="76" t="s">
        <v>542</v>
      </c>
      <c r="C195" s="79">
        <v>0</v>
      </c>
      <c r="D195" s="82">
        <f t="shared" si="1"/>
        <v>0</v>
      </c>
    </row>
    <row r="196" spans="1:4" ht="11.25" hidden="1">
      <c r="A196" s="78">
        <v>5530</v>
      </c>
      <c r="B196" s="76" t="s">
        <v>543</v>
      </c>
      <c r="C196" s="79">
        <f>SUM(C197:C201)</f>
        <v>0</v>
      </c>
      <c r="D196" s="82">
        <f t="shared" si="1"/>
        <v>0</v>
      </c>
    </row>
    <row r="197" spans="1:4" ht="11.25" hidden="1">
      <c r="A197" s="78">
        <v>5531</v>
      </c>
      <c r="B197" s="76" t="s">
        <v>544</v>
      </c>
      <c r="C197" s="79">
        <v>0</v>
      </c>
      <c r="D197" s="82">
        <f t="shared" si="1"/>
        <v>0</v>
      </c>
    </row>
    <row r="198" spans="1:4" ht="11.25" hidden="1">
      <c r="A198" s="78">
        <v>5532</v>
      </c>
      <c r="B198" s="76" t="s">
        <v>545</v>
      </c>
      <c r="C198" s="79">
        <v>0</v>
      </c>
      <c r="D198" s="82">
        <f t="shared" si="1"/>
        <v>0</v>
      </c>
    </row>
    <row r="199" spans="1:4" ht="11.25" hidden="1">
      <c r="A199" s="78">
        <v>5533</v>
      </c>
      <c r="B199" s="76" t="s">
        <v>546</v>
      </c>
      <c r="C199" s="79">
        <v>0</v>
      </c>
      <c r="D199" s="82">
        <f t="shared" si="1"/>
        <v>0</v>
      </c>
    </row>
    <row r="200" spans="1:4" ht="11.25" hidden="1">
      <c r="A200" s="78">
        <v>5534</v>
      </c>
      <c r="B200" s="76" t="s">
        <v>547</v>
      </c>
      <c r="C200" s="79">
        <v>0</v>
      </c>
      <c r="D200" s="82">
        <f t="shared" si="1"/>
        <v>0</v>
      </c>
    </row>
    <row r="201" spans="1:4" ht="11.25" hidden="1">
      <c r="A201" s="78">
        <v>5535</v>
      </c>
      <c r="B201" s="76" t="s">
        <v>548</v>
      </c>
      <c r="C201" s="79">
        <v>0</v>
      </c>
      <c r="D201" s="82">
        <f t="shared" si="1"/>
        <v>0</v>
      </c>
    </row>
    <row r="202" spans="1:4" ht="11.25" hidden="1">
      <c r="A202" s="78">
        <v>5540</v>
      </c>
      <c r="B202" s="76" t="s">
        <v>549</v>
      </c>
      <c r="C202" s="79">
        <f>SUM(C203)</f>
        <v>0</v>
      </c>
      <c r="D202" s="82">
        <f t="shared" si="1"/>
        <v>0</v>
      </c>
    </row>
    <row r="203" spans="1:4" ht="11.25" hidden="1">
      <c r="A203" s="78">
        <v>5541</v>
      </c>
      <c r="B203" s="76" t="s">
        <v>549</v>
      </c>
      <c r="C203" s="79">
        <v>0</v>
      </c>
      <c r="D203" s="82">
        <f t="shared" si="1"/>
        <v>0</v>
      </c>
    </row>
    <row r="204" spans="1:4" ht="11.25" hidden="1">
      <c r="A204" s="78">
        <v>5550</v>
      </c>
      <c r="B204" s="76" t="s">
        <v>550</v>
      </c>
      <c r="C204" s="79">
        <f>SUM(C205)</f>
        <v>0</v>
      </c>
      <c r="D204" s="82">
        <f t="shared" si="1"/>
        <v>0</v>
      </c>
    </row>
    <row r="205" spans="1:4" ht="11.25" hidden="1">
      <c r="A205" s="78">
        <v>5551</v>
      </c>
      <c r="B205" s="76" t="s">
        <v>550</v>
      </c>
      <c r="C205" s="79">
        <v>0</v>
      </c>
      <c r="D205" s="82">
        <f t="shared" si="1"/>
        <v>0</v>
      </c>
    </row>
    <row r="206" spans="1:4" ht="11.25" hidden="1">
      <c r="A206" s="78">
        <v>5590</v>
      </c>
      <c r="B206" s="76" t="s">
        <v>551</v>
      </c>
      <c r="C206" s="79">
        <f>SUM(C207:C214)</f>
        <v>0</v>
      </c>
      <c r="D206" s="82">
        <f t="shared" si="1"/>
        <v>0</v>
      </c>
    </row>
    <row r="207" spans="1:4" ht="11.25" hidden="1">
      <c r="A207" s="78">
        <v>5591</v>
      </c>
      <c r="B207" s="76" t="s">
        <v>552</v>
      </c>
      <c r="C207" s="79">
        <v>0</v>
      </c>
      <c r="D207" s="82">
        <f t="shared" si="1"/>
        <v>0</v>
      </c>
    </row>
    <row r="208" spans="1:4" ht="11.25" hidden="1">
      <c r="A208" s="78">
        <v>5592</v>
      </c>
      <c r="B208" s="76" t="s">
        <v>553</v>
      </c>
      <c r="C208" s="79">
        <v>0</v>
      </c>
      <c r="D208" s="82">
        <f t="shared" si="1"/>
        <v>0</v>
      </c>
    </row>
    <row r="209" spans="1:4" ht="11.25" hidden="1">
      <c r="A209" s="78">
        <v>5593</v>
      </c>
      <c r="B209" s="76" t="s">
        <v>554</v>
      </c>
      <c r="C209" s="79">
        <v>0</v>
      </c>
      <c r="D209" s="82">
        <f t="shared" si="1"/>
        <v>0</v>
      </c>
    </row>
    <row r="210" spans="1:4" ht="11.25" hidden="1">
      <c r="A210" s="78">
        <v>5594</v>
      </c>
      <c r="B210" s="76" t="s">
        <v>555</v>
      </c>
      <c r="C210" s="79">
        <v>0</v>
      </c>
      <c r="D210" s="82">
        <f t="shared" si="1"/>
        <v>0</v>
      </c>
    </row>
    <row r="211" spans="1:4" ht="11.25" hidden="1">
      <c r="A211" s="78">
        <v>5595</v>
      </c>
      <c r="B211" s="76" t="s">
        <v>556</v>
      </c>
      <c r="C211" s="79">
        <v>0</v>
      </c>
      <c r="D211" s="82">
        <f t="shared" si="1"/>
        <v>0</v>
      </c>
    </row>
    <row r="212" spans="1:4" ht="11.25" hidden="1">
      <c r="A212" s="78">
        <v>5596</v>
      </c>
      <c r="B212" s="76" t="s">
        <v>449</v>
      </c>
      <c r="C212" s="79">
        <v>0</v>
      </c>
      <c r="D212" s="82">
        <f t="shared" si="1"/>
        <v>0</v>
      </c>
    </row>
    <row r="213" spans="1:4" ht="11.25" hidden="1">
      <c r="A213" s="78">
        <v>5597</v>
      </c>
      <c r="B213" s="76" t="s">
        <v>557</v>
      </c>
      <c r="C213" s="79">
        <v>0</v>
      </c>
      <c r="D213" s="82">
        <f t="shared" si="1"/>
        <v>0</v>
      </c>
    </row>
    <row r="214" spans="1:4" ht="11.25" hidden="1">
      <c r="A214" s="78">
        <v>5599</v>
      </c>
      <c r="B214" s="76" t="s">
        <v>558</v>
      </c>
      <c r="C214" s="79">
        <v>0</v>
      </c>
      <c r="D214" s="82">
        <f t="shared" si="1"/>
        <v>0</v>
      </c>
    </row>
    <row r="215" spans="1:4" ht="11.25" hidden="1">
      <c r="A215" s="78">
        <v>5600</v>
      </c>
      <c r="B215" s="76" t="s">
        <v>126</v>
      </c>
      <c r="C215" s="79">
        <f>SUM(C216)</f>
        <v>0</v>
      </c>
      <c r="D215" s="82">
        <f t="shared" si="1"/>
        <v>0</v>
      </c>
    </row>
    <row r="216" spans="1:4" ht="11.25" hidden="1">
      <c r="A216" s="78">
        <v>5610</v>
      </c>
      <c r="B216" s="76" t="s">
        <v>559</v>
      </c>
      <c r="C216" s="79">
        <f>SUM(C217)</f>
        <v>0</v>
      </c>
      <c r="D216" s="82">
        <f t="shared" si="1"/>
        <v>0</v>
      </c>
    </row>
    <row r="217" spans="1:4" ht="11.25" hidden="1">
      <c r="A217" s="78">
        <v>5611</v>
      </c>
      <c r="B217" s="76" t="s">
        <v>560</v>
      </c>
      <c r="C217" s="79">
        <v>0</v>
      </c>
      <c r="D217" s="82">
        <f t="shared" si="1"/>
        <v>0</v>
      </c>
    </row>
    <row r="218" ht="11.25" hidden="1"/>
    <row r="219" ht="11.25" hidden="1"/>
    <row r="220" spans="2:8" ht="11.25" customHeight="1">
      <c r="B220" s="149" t="s">
        <v>597</v>
      </c>
      <c r="C220" s="149"/>
      <c r="D220" s="149"/>
      <c r="E220" s="149"/>
      <c r="F220" s="149"/>
      <c r="G220" s="149"/>
      <c r="H220" s="149"/>
    </row>
    <row r="224" spans="1:4" ht="11.25">
      <c r="A224" s="76" t="s">
        <v>601</v>
      </c>
      <c r="C224" s="170" t="s">
        <v>602</v>
      </c>
      <c r="D224" s="170"/>
    </row>
  </sheetData>
  <sheetProtection formatCells="0" formatColumns="0" formatRows="0" insertColumns="0" insertRows="0" insertHyperlinks="0" deleteColumns="0" deleteRows="0" sort="0" autoFilter="0" pivotTables="0"/>
  <mergeCells count="4">
    <mergeCell ref="A1:C1"/>
    <mergeCell ref="A2:C2"/>
    <mergeCell ref="A3:C3"/>
    <mergeCell ref="C224:D22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2"/>
  <ignoredErrors>
    <ignoredError sqref="D96:D217" evalError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70"/>
  <sheetViews>
    <sheetView zoomScaleSheetLayoutView="110" zoomScalePageLayoutView="0" workbookViewId="0" topLeftCell="A1">
      <selection activeCell="B17" sqref="B17"/>
    </sheetView>
  </sheetViews>
  <sheetFormatPr defaultColWidth="12.421875" defaultRowHeight="15"/>
  <cols>
    <col min="1" max="1" width="11.421875" style="34" customWidth="1"/>
    <col min="2" max="2" width="124.28125" style="3" customWidth="1"/>
    <col min="3" max="16384" width="12.421875" style="3" customWidth="1"/>
  </cols>
  <sheetData>
    <row r="1" s="4" customFormat="1" ht="11.25">
      <c r="B1" s="31"/>
    </row>
    <row r="2" spans="1:2" ht="15" customHeight="1">
      <c r="A2" s="56" t="s">
        <v>278</v>
      </c>
      <c r="B2" s="53" t="s">
        <v>92</v>
      </c>
    </row>
    <row r="3" spans="1:2" ht="11.25">
      <c r="A3" s="66"/>
      <c r="B3" s="7"/>
    </row>
    <row r="4" spans="1:2" ht="13.5" customHeight="1">
      <c r="A4" s="64" t="s">
        <v>122</v>
      </c>
      <c r="B4" s="57" t="s">
        <v>125</v>
      </c>
    </row>
    <row r="5" spans="1:2" ht="13.5" customHeight="1">
      <c r="A5" s="66"/>
      <c r="B5" s="57" t="s">
        <v>93</v>
      </c>
    </row>
    <row r="6" spans="1:2" ht="13.5" customHeight="1">
      <c r="A6" s="66"/>
      <c r="B6" s="57" t="s">
        <v>236</v>
      </c>
    </row>
    <row r="7" spans="1:2" ht="13.5" customHeight="1">
      <c r="A7" s="66"/>
      <c r="B7" s="58" t="s">
        <v>107</v>
      </c>
    </row>
    <row r="8" spans="1:2" ht="11.25">
      <c r="A8" s="66"/>
      <c r="B8" s="5"/>
    </row>
    <row r="9" spans="1:2" ht="15" customHeight="1">
      <c r="A9" s="64" t="s">
        <v>123</v>
      </c>
      <c r="B9" s="54" t="s">
        <v>238</v>
      </c>
    </row>
    <row r="10" spans="1:2" ht="24.75" customHeight="1">
      <c r="A10" s="66"/>
      <c r="B10" s="55" t="s">
        <v>114</v>
      </c>
    </row>
    <row r="11" spans="1:2" ht="15" customHeight="1">
      <c r="A11" s="66"/>
      <c r="B11" s="67" t="s">
        <v>107</v>
      </c>
    </row>
    <row r="12" spans="1:2" ht="11.25">
      <c r="A12" s="66"/>
      <c r="B12" s="68"/>
    </row>
    <row r="13" spans="1:2" ht="15" customHeight="1">
      <c r="A13" s="64" t="s">
        <v>124</v>
      </c>
      <c r="B13" s="46" t="s">
        <v>115</v>
      </c>
    </row>
    <row r="14" spans="1:2" ht="15" customHeight="1">
      <c r="A14" s="66"/>
      <c r="B14" s="46" t="s">
        <v>116</v>
      </c>
    </row>
    <row r="15" spans="1:2" ht="11.25">
      <c r="A15" s="66"/>
      <c r="B15" s="68"/>
    </row>
    <row r="16" spans="1:2" ht="11.25">
      <c r="A16" s="66"/>
      <c r="B16" s="68"/>
    </row>
    <row r="17" spans="1:2" ht="11.25">
      <c r="A17" s="66"/>
      <c r="B17" s="32"/>
    </row>
    <row r="18" spans="1:2" ht="11.25">
      <c r="A18" s="66"/>
      <c r="B18" s="32"/>
    </row>
    <row r="19" spans="1:2" ht="11.25">
      <c r="A19" s="66"/>
      <c r="B19" s="32"/>
    </row>
    <row r="20" spans="1:2" ht="11.25">
      <c r="A20" s="66"/>
      <c r="B20" s="32"/>
    </row>
    <row r="21" spans="1:2" ht="11.25">
      <c r="A21" s="66"/>
      <c r="B21" s="32"/>
    </row>
    <row r="22" spans="1:2" ht="11.25">
      <c r="A22" s="66"/>
      <c r="B22" s="32"/>
    </row>
    <row r="23" spans="1:2" ht="11.25">
      <c r="A23" s="66"/>
      <c r="B23" s="32"/>
    </row>
    <row r="24" spans="1:2" ht="11.25">
      <c r="A24" s="66"/>
      <c r="B24" s="32"/>
    </row>
    <row r="25" spans="1:2" ht="11.25">
      <c r="A25" s="66"/>
      <c r="B25" s="32"/>
    </row>
    <row r="26" spans="1:2" ht="11.25">
      <c r="A26" s="66"/>
      <c r="B26" s="32"/>
    </row>
    <row r="27" spans="1:2" ht="11.25">
      <c r="A27" s="66"/>
      <c r="B27" s="32"/>
    </row>
    <row r="28" spans="1:2" ht="11.25">
      <c r="A28" s="66"/>
      <c r="B28" s="32"/>
    </row>
    <row r="29" spans="1:2" ht="11.25">
      <c r="A29" s="66"/>
      <c r="B29" s="32"/>
    </row>
    <row r="30" spans="1:2" ht="11.25">
      <c r="A30" s="66"/>
      <c r="B30" s="32"/>
    </row>
    <row r="31" spans="1:2" ht="11.25">
      <c r="A31" s="66"/>
      <c r="B31" s="32"/>
    </row>
    <row r="32" spans="1:2" ht="11.25">
      <c r="A32" s="66"/>
      <c r="B32" s="32"/>
    </row>
    <row r="33" spans="1:2" ht="11.25">
      <c r="A33" s="66"/>
      <c r="B33" s="32"/>
    </row>
    <row r="34" ht="11.25">
      <c r="B34" s="32"/>
    </row>
    <row r="35" ht="11.25">
      <c r="B35" s="32"/>
    </row>
    <row r="36" ht="11.25">
      <c r="B36" s="32"/>
    </row>
    <row r="37" ht="11.25">
      <c r="B37" s="32"/>
    </row>
    <row r="38" ht="11.25">
      <c r="B38" s="32"/>
    </row>
    <row r="39" ht="11.25">
      <c r="B39" s="32"/>
    </row>
    <row r="40" ht="11.25">
      <c r="B40" s="32"/>
    </row>
    <row r="41" ht="11.25">
      <c r="B41" s="32"/>
    </row>
    <row r="42" ht="11.25">
      <c r="B42" s="32"/>
    </row>
    <row r="43" ht="11.25">
      <c r="B43" s="32"/>
    </row>
    <row r="44" ht="11.25">
      <c r="B44" s="32"/>
    </row>
    <row r="45" ht="11.25">
      <c r="B45" s="32"/>
    </row>
    <row r="46" ht="11.25">
      <c r="B46" s="32"/>
    </row>
    <row r="47" ht="11.25">
      <c r="B47" s="32"/>
    </row>
    <row r="48" ht="11.25">
      <c r="B48" s="32"/>
    </row>
    <row r="49" ht="11.25">
      <c r="B49" s="32"/>
    </row>
    <row r="50" ht="11.25">
      <c r="B50" s="32"/>
    </row>
    <row r="51" ht="11.25">
      <c r="B51" s="32"/>
    </row>
    <row r="52" ht="11.25">
      <c r="B52" s="32"/>
    </row>
    <row r="53" ht="11.25">
      <c r="B53" s="32"/>
    </row>
    <row r="54" ht="11.25">
      <c r="B54" s="32"/>
    </row>
    <row r="55" ht="11.25">
      <c r="B55" s="32"/>
    </row>
    <row r="56" ht="11.25">
      <c r="B56" s="32"/>
    </row>
    <row r="57" ht="11.25">
      <c r="B57" s="32"/>
    </row>
    <row r="58" ht="11.25">
      <c r="B58" s="32"/>
    </row>
    <row r="59" ht="11.25">
      <c r="B59" s="32"/>
    </row>
    <row r="60" ht="11.25">
      <c r="B60" s="32"/>
    </row>
    <row r="61" ht="11.25">
      <c r="B61" s="32"/>
    </row>
    <row r="62" ht="11.25">
      <c r="B62" s="32"/>
    </row>
    <row r="63" ht="11.25">
      <c r="B63" s="32"/>
    </row>
    <row r="64" ht="11.25">
      <c r="B64" s="32"/>
    </row>
    <row r="65" ht="11.25">
      <c r="B65" s="32"/>
    </row>
    <row r="66" ht="11.25">
      <c r="B66" s="32"/>
    </row>
    <row r="67" ht="11.25">
      <c r="B67" s="32"/>
    </row>
    <row r="68" ht="11.25">
      <c r="B68" s="32"/>
    </row>
    <row r="69" ht="11.25">
      <c r="B69" s="32"/>
    </row>
    <row r="70" ht="11.25">
      <c r="B70" s="32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90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30">
      <selection activeCell="A1" sqref="A1:E37"/>
    </sheetView>
  </sheetViews>
  <sheetFormatPr defaultColWidth="9.140625" defaultRowHeight="15"/>
  <cols>
    <col min="1" max="1" width="10.00390625" style="85" customWidth="1"/>
    <col min="2" max="2" width="36.421875" style="85" customWidth="1"/>
    <col min="3" max="3" width="22.8515625" style="85" customWidth="1"/>
    <col min="4" max="5" width="16.7109375" style="85" customWidth="1"/>
    <col min="6" max="16384" width="9.140625" style="85" customWidth="1"/>
  </cols>
  <sheetData>
    <row r="1" spans="1:5" ht="18.75" customHeight="1">
      <c r="A1" s="171" t="s">
        <v>595</v>
      </c>
      <c r="B1" s="171"/>
      <c r="C1" s="171"/>
      <c r="D1" s="83" t="s">
        <v>284</v>
      </c>
      <c r="E1" s="84">
        <v>2018</v>
      </c>
    </row>
    <row r="2" spans="1:5" ht="18.75" customHeight="1">
      <c r="A2" s="171" t="s">
        <v>561</v>
      </c>
      <c r="B2" s="171"/>
      <c r="C2" s="171"/>
      <c r="D2" s="83" t="s">
        <v>286</v>
      </c>
      <c r="E2" s="84" t="str">
        <f>ESF!H2</f>
        <v>Trimestral</v>
      </c>
    </row>
    <row r="3" spans="1:5" ht="18.75" customHeight="1">
      <c r="A3" s="171" t="s">
        <v>596</v>
      </c>
      <c r="B3" s="171"/>
      <c r="C3" s="171"/>
      <c r="D3" s="83" t="s">
        <v>288</v>
      </c>
      <c r="E3" s="84">
        <f>ESF!H3</f>
        <v>1</v>
      </c>
    </row>
    <row r="5" spans="1:5" ht="11.25">
      <c r="A5" s="86" t="s">
        <v>289</v>
      </c>
      <c r="B5" s="87"/>
      <c r="C5" s="87"/>
      <c r="D5" s="87"/>
      <c r="E5" s="87"/>
    </row>
    <row r="6" spans="1:5" ht="11.25">
      <c r="A6" s="87" t="s">
        <v>260</v>
      </c>
      <c r="B6" s="87"/>
      <c r="C6" s="87"/>
      <c r="D6" s="87"/>
      <c r="E6" s="87"/>
    </row>
    <row r="7" spans="1:5" ht="11.25">
      <c r="A7" s="88" t="s">
        <v>233</v>
      </c>
      <c r="B7" s="88" t="s">
        <v>229</v>
      </c>
      <c r="C7" s="88" t="s">
        <v>230</v>
      </c>
      <c r="D7" s="88" t="s">
        <v>232</v>
      </c>
      <c r="E7" s="88" t="s">
        <v>234</v>
      </c>
    </row>
    <row r="8" spans="1:3" ht="11.25">
      <c r="A8" s="89">
        <v>3110</v>
      </c>
      <c r="B8" s="85" t="s">
        <v>422</v>
      </c>
      <c r="C8" s="90">
        <v>0.12</v>
      </c>
    </row>
    <row r="9" spans="1:3" ht="11.25">
      <c r="A9" s="89">
        <v>3120</v>
      </c>
      <c r="B9" s="85" t="s">
        <v>562</v>
      </c>
      <c r="C9" s="90">
        <v>0</v>
      </c>
    </row>
    <row r="10" spans="1:3" ht="11.25">
      <c r="A10" s="89">
        <v>3130</v>
      </c>
      <c r="B10" s="85" t="s">
        <v>563</v>
      </c>
      <c r="C10" s="90">
        <v>0</v>
      </c>
    </row>
    <row r="12" spans="1:5" ht="11.25">
      <c r="A12" s="87" t="s">
        <v>262</v>
      </c>
      <c r="B12" s="87"/>
      <c r="C12" s="87"/>
      <c r="D12" s="87"/>
      <c r="E12" s="87"/>
    </row>
    <row r="13" spans="1:5" ht="11.25">
      <c r="A13" s="88" t="s">
        <v>233</v>
      </c>
      <c r="B13" s="88" t="s">
        <v>229</v>
      </c>
      <c r="C13" s="88" t="s">
        <v>230</v>
      </c>
      <c r="D13" s="88" t="s">
        <v>564</v>
      </c>
      <c r="E13" s="88"/>
    </row>
    <row r="14" spans="1:3" ht="11.25">
      <c r="A14" s="89">
        <v>3210</v>
      </c>
      <c r="B14" s="85" t="s">
        <v>565</v>
      </c>
      <c r="C14" s="90">
        <v>71392748.29</v>
      </c>
    </row>
    <row r="15" spans="1:3" ht="11.25">
      <c r="A15" s="89">
        <v>3220</v>
      </c>
      <c r="B15" s="85" t="s">
        <v>566</v>
      </c>
      <c r="C15" s="90">
        <v>235659269.56</v>
      </c>
    </row>
    <row r="16" spans="1:3" ht="11.25">
      <c r="A16" s="89">
        <v>3230</v>
      </c>
      <c r="B16" s="85" t="s">
        <v>567</v>
      </c>
      <c r="C16" s="90">
        <f>SUM(C17:C20)</f>
        <v>0</v>
      </c>
    </row>
    <row r="17" spans="1:3" ht="11.25">
      <c r="A17" s="89">
        <v>3231</v>
      </c>
      <c r="B17" s="85" t="s">
        <v>568</v>
      </c>
      <c r="C17" s="90">
        <v>0</v>
      </c>
    </row>
    <row r="18" spans="1:3" ht="11.25">
      <c r="A18" s="89">
        <v>3232</v>
      </c>
      <c r="B18" s="85" t="s">
        <v>569</v>
      </c>
      <c r="C18" s="90">
        <v>0</v>
      </c>
    </row>
    <row r="19" spans="1:3" ht="11.25">
      <c r="A19" s="89">
        <v>3233</v>
      </c>
      <c r="B19" s="85" t="s">
        <v>570</v>
      </c>
      <c r="C19" s="90">
        <v>0</v>
      </c>
    </row>
    <row r="20" spans="1:3" ht="11.25">
      <c r="A20" s="89">
        <v>3239</v>
      </c>
      <c r="B20" s="85" t="s">
        <v>571</v>
      </c>
      <c r="C20" s="90">
        <v>0</v>
      </c>
    </row>
    <row r="21" spans="1:3" ht="11.25">
      <c r="A21" s="89">
        <v>3240</v>
      </c>
      <c r="B21" s="85" t="s">
        <v>572</v>
      </c>
      <c r="C21" s="90">
        <f>SUM(C22:C24)</f>
        <v>0</v>
      </c>
    </row>
    <row r="22" spans="1:3" ht="11.25">
      <c r="A22" s="89">
        <v>3241</v>
      </c>
      <c r="B22" s="85" t="s">
        <v>573</v>
      </c>
      <c r="C22" s="90">
        <v>0</v>
      </c>
    </row>
    <row r="23" spans="1:3" ht="11.25">
      <c r="A23" s="89">
        <v>3242</v>
      </c>
      <c r="B23" s="85" t="s">
        <v>574</v>
      </c>
      <c r="C23" s="90">
        <v>0</v>
      </c>
    </row>
    <row r="24" spans="1:3" ht="11.25">
      <c r="A24" s="89">
        <v>3243</v>
      </c>
      <c r="B24" s="85" t="s">
        <v>575</v>
      </c>
      <c r="C24" s="90">
        <v>0</v>
      </c>
    </row>
    <row r="25" spans="1:3" ht="11.25">
      <c r="A25" s="89">
        <v>3250</v>
      </c>
      <c r="B25" s="85" t="s">
        <v>576</v>
      </c>
      <c r="C25" s="90">
        <f>SUM(C26:C27)</f>
        <v>0</v>
      </c>
    </row>
    <row r="26" spans="1:3" ht="11.25">
      <c r="A26" s="89">
        <v>3251</v>
      </c>
      <c r="B26" s="85" t="s">
        <v>577</v>
      </c>
      <c r="C26" s="90">
        <v>0</v>
      </c>
    </row>
    <row r="27" spans="1:3" ht="11.25">
      <c r="A27" s="89">
        <v>3252</v>
      </c>
      <c r="B27" s="85" t="s">
        <v>578</v>
      </c>
      <c r="C27" s="90">
        <v>0</v>
      </c>
    </row>
    <row r="30" spans="1:5" ht="11.25">
      <c r="A30" s="85" t="s">
        <v>603</v>
      </c>
      <c r="C30" s="172" t="s">
        <v>604</v>
      </c>
      <c r="D30" s="172"/>
      <c r="E30" s="172"/>
    </row>
    <row r="31" spans="3:5" ht="11.25">
      <c r="C31" s="172"/>
      <c r="D31" s="172"/>
      <c r="E31" s="172"/>
    </row>
  </sheetData>
  <sheetProtection formatCells="0" formatColumns="0" formatRows="0" insertColumns="0" insertRows="0" insertHyperlinks="0" deleteColumns="0" deleteRows="0" sort="0" autoFilter="0" pivotTables="0"/>
  <mergeCells count="4">
    <mergeCell ref="A1:C1"/>
    <mergeCell ref="A2:C2"/>
    <mergeCell ref="A3:C3"/>
    <mergeCell ref="C30:E3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9"/>
  <sheetViews>
    <sheetView zoomScaleSheetLayoutView="110" zoomScalePageLayoutView="0" workbookViewId="0" topLeftCell="A1">
      <selection activeCell="B22" sqref="B22"/>
    </sheetView>
  </sheetViews>
  <sheetFormatPr defaultColWidth="11.421875" defaultRowHeight="15"/>
  <cols>
    <col min="1" max="1" width="11.421875" style="34" customWidth="1"/>
    <col min="2" max="2" width="124.28125" style="3" customWidth="1"/>
    <col min="3" max="16384" width="11.421875" style="3" customWidth="1"/>
  </cols>
  <sheetData>
    <row r="2" spans="1:2" ht="15" customHeight="1">
      <c r="A2" s="56" t="s">
        <v>278</v>
      </c>
      <c r="B2" s="53" t="s">
        <v>92</v>
      </c>
    </row>
    <row r="3" ht="11.25">
      <c r="B3" s="33"/>
    </row>
    <row r="4" spans="1:2" ht="15" customHeight="1">
      <c r="A4" s="64" t="s">
        <v>27</v>
      </c>
      <c r="B4" s="57" t="s">
        <v>125</v>
      </c>
    </row>
    <row r="5" spans="1:2" ht="15" customHeight="1">
      <c r="A5" s="64" t="s">
        <v>29</v>
      </c>
      <c r="B5" s="57" t="s">
        <v>93</v>
      </c>
    </row>
    <row r="6" ht="15" customHeight="1">
      <c r="B6" s="57" t="s">
        <v>261</v>
      </c>
    </row>
    <row r="7" ht="15" customHeight="1">
      <c r="B7" s="57" t="s">
        <v>117</v>
      </c>
    </row>
    <row r="8" ht="15" customHeight="1">
      <c r="B8" s="58" t="s">
        <v>118</v>
      </c>
    </row>
    <row r="9" ht="11.25">
      <c r="B9" s="33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90" r:id="rId1"/>
  <headerFooter>
    <oddHeader>&amp;CNOTAS A LOS ESTADOS FINANCIEROS</oddHeader>
    <oddFooter>&amp;L&amp;F&amp;R&amp;A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Maribel</cp:lastModifiedBy>
  <cp:lastPrinted>2018-10-08T14:29:54Z</cp:lastPrinted>
  <dcterms:created xsi:type="dcterms:W3CDTF">2012-12-11T20:36:24Z</dcterms:created>
  <dcterms:modified xsi:type="dcterms:W3CDTF">2018-11-07T21:13:04Z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